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 activeTab="7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</sheets>
  <calcPr calcId="144525"/>
</workbook>
</file>

<file path=xl/sharedStrings.xml><?xml version="1.0" encoding="utf-8"?>
<sst xmlns="http://schemas.openxmlformats.org/spreadsheetml/2006/main" count="358" uniqueCount="256">
  <si>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</si>
  <si>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</si>
  <si>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</si>
  <si>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</si>
  <si>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</si>
  <si>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</si>
  <si>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</si>
  <si>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</si>
  <si>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</si>
  <si>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</si>
  <si>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</si>
  <si>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</si>
  <si>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</si>
  <si>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</si>
  <si>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</si>
  <si>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</si>
  <si>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</si>
  <si>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</si>
  <si>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</si>
  <si>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</si>
  <si>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</si>
  <si>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</si>
  <si>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</si>
  <si>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</si>
  <si>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</si>
  <si>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</si>
  <si>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</si>
  <si>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</si>
  <si>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</si>
  <si>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</si>
  <si>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</si>
  <si>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</si>
  <si>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</si>
  <si>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</si>
  <si>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</si>
  <si>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</si>
  <si>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</si>
  <si>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20131</t>
    </r>
  </si>
  <si>
    <r>
      <rPr>
        <sz val="10"/>
        <color rgb="FF000000"/>
        <rFont val="方正仿宋_GBK"/>
        <charset val="134"/>
      </rPr>
      <t> 党委办公厅（室）及相关机构事务</t>
    </r>
  </si>
  <si>
    <r>
      <rPr>
        <sz val="10"/>
        <color rgb="FF000000"/>
        <rFont val="方正仿宋_GBK"/>
        <charset val="134"/>
      </rPr>
      <t>  2013101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</si>
  <si>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</si>
  <si>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2013102</t>
    </r>
  </si>
  <si>
    <r>
      <rPr>
        <sz val="10"/>
        <color rgb="FF000000"/>
        <rFont val="方正仿宋_GBK"/>
        <charset val="134"/>
      </rPr>
      <t>  一般行政管理事务</t>
    </r>
  </si>
  <si>
    <r>
      <rPr>
        <sz val="10"/>
        <color rgb="FF000000"/>
        <rFont val="方正仿宋_GBK"/>
        <charset val="134"/>
      </rPr>
      <t>  2013150</t>
    </r>
  </si>
  <si>
    <r>
      <rPr>
        <sz val="10"/>
        <color rgb="FF000000"/>
        <rFont val="方正仿宋_GBK"/>
        <charset val="134"/>
      </rPr>
      <t>  事业运行</t>
    </r>
  </si>
  <si>
    <r>
      <rPr>
        <sz val="10"/>
        <color rgb="FF000000"/>
        <rFont val="方正仿宋_GBK"/>
        <charset val="134"/>
      </rPr>
      <t> 20136</t>
    </r>
  </si>
  <si>
    <r>
      <rPr>
        <sz val="10"/>
        <color rgb="FF000000"/>
        <rFont val="方正仿宋_GBK"/>
        <charset val="134"/>
      </rPr>
      <t> 其他共产党事务支出</t>
    </r>
  </si>
  <si>
    <r>
      <rPr>
        <sz val="10"/>
        <color rgb="FF000000"/>
        <rFont val="方正仿宋_GBK"/>
        <charset val="134"/>
      </rPr>
      <t>  2013699</t>
    </r>
  </si>
  <si>
    <r>
      <rPr>
        <sz val="10"/>
        <color rgb="FF000000"/>
        <rFont val="方正仿宋_GBK"/>
        <charset val="134"/>
      </rPr>
      <t>  其他共产党事务支出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</si>
  <si>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</si>
  <si>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</si>
  <si>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</si>
  <si>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</si>
  <si>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</si>
  <si>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</si>
  <si>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</si>
  <si>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</si>
  <si>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</si>
  <si>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</si>
  <si>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</si>
  <si>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</si>
  <si>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</si>
  <si>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</si>
  <si>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</si>
  <si>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</si>
  <si>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</si>
  <si>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</si>
  <si>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</si>
  <si>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</si>
  <si>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</si>
  <si>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</si>
  <si>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</si>
  <si>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</si>
  <si>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</si>
  <si>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</si>
  <si>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</si>
  <si>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</si>
  <si>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</si>
  <si>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</si>
  <si>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</si>
  <si>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</si>
  <si>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</si>
  <si>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</si>
  <si>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</si>
  <si>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</si>
  <si>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</si>
  <si>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</si>
  <si>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</si>
  <si>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</si>
  <si>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</si>
  <si>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</si>
  <si>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</si>
  <si>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</si>
  <si>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</si>
  <si>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</si>
  <si>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</si>
  <si>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</si>
  <si>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</si>
  <si>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</si>
  <si>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</si>
  <si>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</si>
  <si>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</si>
  <si>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</si>
  <si>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</si>
  <si>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</si>
  <si>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</si>
  <si>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</si>
  <si>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</si>
  <si>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</si>
  <si>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</si>
  <si>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</si>
  <si>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</si>
  <si>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</si>
  <si>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</si>
  <si>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</si>
  <si>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</si>
  <si>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</si>
  <si>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</si>
  <si>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</si>
  <si>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</si>
  <si>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30302</t>
    </r>
  </si>
  <si>
    <r>
      <rPr>
        <sz val="10"/>
        <color rgb="FF000000"/>
        <rFont val="方正仿宋_GBK"/>
        <charset val="134"/>
      </rPr>
      <t> 退休费</t>
    </r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</si>
  <si>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</si>
  <si>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</si>
  <si>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</si>
  <si>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</si>
  <si>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</si>
  <si>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</si>
  <si>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</si>
  <si>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</si>
  <si>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</si>
  <si>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</si>
  <si>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</si>
  <si>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</si>
  <si>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</si>
  <si>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</si>
  <si>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</si>
  <si>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</si>
  <si>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</si>
  <si>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</si>
  <si>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</si>
  <si>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</si>
  <si>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</si>
  <si>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</si>
  <si>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</si>
  <si>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</si>
  <si>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</si>
  <si>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</si>
  <si>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</si>
  <si>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</si>
  <si>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</si>
  <si>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</si>
  <si>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</si>
  <si>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</si>
  <si>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</si>
  <si>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</si>
  <si>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</si>
  <si>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</si>
  <si>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</si>
  <si>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</si>
  <si>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20131</t>
    </r>
  </si>
  <si>
    <r>
      <rPr>
        <sz val="9"/>
        <color rgb="FF000000"/>
        <rFont val="方正仿宋_GBK"/>
        <charset val="134"/>
      </rPr>
      <t> 党委办公厅（室）及相关机构事务</t>
    </r>
  </si>
  <si>
    <r>
      <rPr>
        <sz val="9"/>
        <color rgb="FF000000"/>
        <rFont val="方正仿宋_GBK"/>
        <charset val="134"/>
      </rPr>
      <t>  2013101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</si>
  <si>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</si>
  <si>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2013150</t>
    </r>
  </si>
  <si>
    <r>
      <rPr>
        <sz val="9"/>
        <color rgb="FF000000"/>
        <rFont val="方正仿宋_GBK"/>
        <charset val="134"/>
      </rPr>
      <t>  事业运行</t>
    </r>
  </si>
  <si>
    <r>
      <rPr>
        <sz val="9"/>
        <color rgb="FF000000"/>
        <rFont val="方正仿宋_GBK"/>
        <charset val="134"/>
      </rPr>
      <t> 20136</t>
    </r>
  </si>
  <si>
    <r>
      <rPr>
        <sz val="9"/>
        <color rgb="FF000000"/>
        <rFont val="方正仿宋_GBK"/>
        <charset val="134"/>
      </rPr>
      <t> 其他共产党事务支出</t>
    </r>
  </si>
  <si>
    <r>
      <rPr>
        <sz val="9"/>
        <color rgb="FF000000"/>
        <rFont val="方正仿宋_GBK"/>
        <charset val="134"/>
      </rPr>
      <t>  2013699</t>
    </r>
  </si>
  <si>
    <r>
      <rPr>
        <sz val="9"/>
        <color rgb="FF000000"/>
        <rFont val="方正仿宋_GBK"/>
        <charset val="134"/>
      </rPr>
      <t>  其他共产党事务支出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</si>
  <si>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</si>
  <si>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</si>
  <si>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</si>
  <si>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</si>
  <si>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</si>
  <si>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</si>
  <si>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</si>
  <si>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</si>
  <si>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</si>
  <si>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</si>
  <si>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</si>
  <si>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</si>
  <si>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</si>
  <si>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</si>
  <si>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</si>
  <si>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</si>
  <si>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</si>
  <si>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</si>
  <si>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</si>
  <si>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</si>
  <si>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</si>
  <si>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</si>
  <si>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</si>
  <si>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</si>
  <si>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20131</t>
    </r>
  </si>
  <si>
    <r>
      <rPr>
        <sz val="12"/>
        <color rgb="FF000000"/>
        <rFont val="方正仿宋_GBK"/>
        <charset val="134"/>
      </rPr>
      <t> 党委办公厅（室）及相关机构事务</t>
    </r>
  </si>
  <si>
    <r>
      <rPr>
        <sz val="12"/>
        <color rgb="FF000000"/>
        <rFont val="方正仿宋_GBK"/>
        <charset val="134"/>
      </rPr>
      <t>  2013101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</si>
  <si>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</si>
  <si>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2013150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</si>
  <si>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</si>
  <si>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20136</t>
    </r>
  </si>
  <si>
    <r>
      <rPr>
        <sz val="12"/>
        <color rgb="FF000000"/>
        <rFont val="方正仿宋_GBK"/>
        <charset val="134"/>
      </rPr>
      <t> 其他共产党事务支出</t>
    </r>
  </si>
  <si>
    <r>
      <rPr>
        <sz val="12"/>
        <color rgb="FF000000"/>
        <rFont val="方正仿宋_GBK"/>
        <charset val="134"/>
      </rPr>
      <t>  2013699</t>
    </r>
  </si>
  <si>
    <r>
      <rPr>
        <sz val="12"/>
        <color rgb="FF000000"/>
        <rFont val="方正仿宋_GBK"/>
        <charset val="134"/>
      </rPr>
      <t>  其他共产党事务支出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</si>
  <si>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</si>
  <si>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</si>
  <si>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</si>
  <si>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</si>
  <si>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</si>
  <si>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</si>
  <si>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</si>
  <si>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</si>
  <si>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</si>
  <si>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</si>
  <si>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</si>
  <si>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</si>
  <si>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</si>
  <si>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</si>
  <si>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</si>
  <si>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</si>
  <si>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</si>
  <si>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</si>
  <si>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</si>
  <si>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</si>
  <si>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</si>
  <si>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政府采购预算明细表</t>
  </si>
  <si>
    <t>项目编号</t>
  </si>
  <si>
    <t>附件9-10</t>
  </si>
  <si>
    <r>
      <rPr>
        <sz val="22"/>
        <rFont val="Times New Roman"/>
        <charset val="0"/>
      </rPr>
      <t>2024</t>
    </r>
    <r>
      <rPr>
        <sz val="22"/>
        <rFont val="方正小标宋_GBK"/>
        <charset val="134"/>
      </rPr>
      <t>年部门（单位）预算整体绩效目标表</t>
    </r>
  </si>
  <si>
    <t>部门（单位）名称</t>
  </si>
  <si>
    <t>中共城口县县委办公室</t>
  </si>
  <si>
    <t>支出预算总量</t>
  </si>
  <si>
    <t>其中：部门预算支出</t>
  </si>
  <si>
    <t>当年整体绩效目标</t>
  </si>
  <si>
    <t>提高县委办工作水平和工作效率，为领导决策提供有力保证；做好走访采风、资料收集、业务委托、研究咨询、宣传推广、成果转化等日常调研；每两个月开展一次专题调查研究,专项课题调研全年不少于2个；全年开展基层调研走访工作不少于10次；
督促专项工作组落实县委巡视整改工作部署，持续深化巩固整改成果；定期更新完善巡视整改工作台账，做好巡视整改相关资料的收集整理；保持专班不散、力度不减，长期发挥组织指导、统筹协调、督查督办等作用，转入日常化运作；严格履行保密管理工作职责，确保全年无失泄密事故。</t>
  </si>
  <si>
    <t>绩效指标</t>
  </si>
  <si>
    <t>指标名称</t>
  </si>
  <si>
    <t>指标权重</t>
  </si>
  <si>
    <t>计量单位</t>
  </si>
  <si>
    <t>指标性质</t>
  </si>
  <si>
    <t>指标值</t>
  </si>
  <si>
    <t>县委会议完成次数</t>
  </si>
  <si>
    <t>次</t>
  </si>
  <si>
    <t>&gt;</t>
  </si>
  <si>
    <t>基层调研走访</t>
  </si>
  <si>
    <t>≥</t>
  </si>
  <si>
    <t>收发、转达各类文件</t>
  </si>
  <si>
    <t>件</t>
  </si>
  <si>
    <t>公务接待次数</t>
  </si>
  <si>
    <t>重点工作办结率</t>
  </si>
  <si>
    <t>%</t>
  </si>
  <si>
    <t>=</t>
  </si>
  <si>
    <t>制定县委、县委办办文件</t>
  </si>
  <si>
    <t>预算完成率</t>
  </si>
  <si>
    <t>固定资产利用率</t>
  </si>
  <si>
    <t>服务对象满意度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</si>
</sst>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7">
    <font>
      <sz val="11"/>
      <color indexed="8"/>
      <name val="宋体"/>
      <charset val="1"/>
      <scheme val="minor"/>
    </font>
    <font>
      <sz val="10"/>
      <name val="Arial"/>
      <charset val="0"/>
    </font>
    <font>
      <sz val="14"/>
      <name val="方正黑体_GBK"/>
      <charset val="134"/>
    </font>
    <font>
      <sz val="22"/>
      <name val="Times New Roman"/>
      <charset val="0"/>
    </font>
    <font>
      <b/>
      <sz val="18"/>
      <name val="宋体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1"/>
      <name val="宋体"/>
      <charset val="134"/>
    </font>
    <font>
      <sz val="12"/>
      <color theme="1"/>
      <name val="汉仪细圆B5"/>
      <charset val="134"/>
    </font>
    <font>
      <sz val="12"/>
      <name val="Arial"/>
      <charset val="0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sz val="22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36" fillId="15" borderId="0" applyNumberFormat="false" applyBorder="false" applyAlignment="false" applyProtection="false">
      <alignment vertical="center"/>
    </xf>
    <xf numFmtId="0" fontId="36" fillId="10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36" fillId="22" borderId="0" applyNumberFormat="false" applyBorder="false" applyAlignment="false" applyProtection="false">
      <alignment vertical="center"/>
    </xf>
    <xf numFmtId="0" fontId="36" fillId="24" borderId="0" applyNumberFormat="false" applyBorder="false" applyAlignment="false" applyProtection="false">
      <alignment vertical="center"/>
    </xf>
    <xf numFmtId="0" fontId="35" fillId="21" borderId="0" applyNumberFormat="false" applyBorder="false" applyAlignment="false" applyProtection="false">
      <alignment vertical="center"/>
    </xf>
    <xf numFmtId="0" fontId="36" fillId="9" borderId="0" applyNumberFormat="false" applyBorder="false" applyAlignment="false" applyProtection="false">
      <alignment vertical="center"/>
    </xf>
    <xf numFmtId="0" fontId="41" fillId="0" borderId="7" applyNumberFormat="false" applyFill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40" fillId="0" borderId="6" applyNumberFormat="false" applyFill="false" applyAlignment="false" applyProtection="false">
      <alignment vertical="center"/>
    </xf>
    <xf numFmtId="9" fontId="39" fillId="0" borderId="0" applyFont="false" applyFill="false" applyBorder="false" applyAlignment="false" applyProtection="false">
      <alignment vertical="center"/>
    </xf>
    <xf numFmtId="43" fontId="39" fillId="0" borderId="0" applyFont="false" applyFill="false" applyBorder="false" applyAlignment="false" applyProtection="false">
      <alignment vertical="center"/>
    </xf>
    <xf numFmtId="0" fontId="44" fillId="0" borderId="8" applyNumberFormat="false" applyFill="false" applyAlignment="false" applyProtection="false">
      <alignment vertical="center"/>
    </xf>
    <xf numFmtId="42" fontId="39" fillId="0" borderId="0" applyFont="false" applyFill="false" applyBorder="false" applyAlignment="false" applyProtection="false">
      <alignment vertical="center"/>
    </xf>
    <xf numFmtId="0" fontId="35" fillId="11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36" fillId="16" borderId="0" applyNumberFormat="false" applyBorder="false" applyAlignment="false" applyProtection="false">
      <alignment vertical="center"/>
    </xf>
    <xf numFmtId="0" fontId="35" fillId="25" borderId="0" applyNumberFormat="false" applyBorder="false" applyAlignment="false" applyProtection="false">
      <alignment vertical="center"/>
    </xf>
    <xf numFmtId="0" fontId="51" fillId="0" borderId="8" applyNumberFormat="false" applyFill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36" fillId="26" borderId="0" applyNumberFormat="false" applyBorder="false" applyAlignment="false" applyProtection="false">
      <alignment vertical="center"/>
    </xf>
    <xf numFmtId="44" fontId="39" fillId="0" borderId="0" applyFont="false" applyFill="false" applyBorder="false" applyAlignment="false" applyProtection="false">
      <alignment vertical="center"/>
    </xf>
    <xf numFmtId="0" fontId="36" fillId="29" borderId="0" applyNumberFormat="false" applyBorder="false" applyAlignment="false" applyProtection="false">
      <alignment vertical="center"/>
    </xf>
    <xf numFmtId="0" fontId="49" fillId="18" borderId="10" applyNumberFormat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41" fontId="39" fillId="0" borderId="0" applyFont="false" applyFill="false" applyBorder="false" applyAlignment="false" applyProtection="false">
      <alignment vertical="center"/>
    </xf>
    <xf numFmtId="0" fontId="35" fillId="23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35" fillId="28" borderId="0" applyNumberFormat="false" applyBorder="false" applyAlignment="false" applyProtection="false">
      <alignment vertical="center"/>
    </xf>
    <xf numFmtId="0" fontId="47" fillId="19" borderId="10" applyNumberFormat="false" applyAlignment="false" applyProtection="false">
      <alignment vertical="center"/>
    </xf>
    <xf numFmtId="0" fontId="46" fillId="18" borderId="9" applyNumberFormat="false" applyAlignment="false" applyProtection="false">
      <alignment vertical="center"/>
    </xf>
    <xf numFmtId="0" fontId="53" fillId="32" borderId="12" applyNumberFormat="false" applyAlignment="false" applyProtection="false">
      <alignment vertical="center"/>
    </xf>
    <xf numFmtId="0" fontId="54" fillId="0" borderId="13" applyNumberFormat="false" applyFill="false" applyAlignment="false" applyProtection="false">
      <alignment vertical="center"/>
    </xf>
    <xf numFmtId="0" fontId="35" fillId="13" borderId="0" applyNumberFormat="false" applyBorder="false" applyAlignment="false" applyProtection="false">
      <alignment vertical="center"/>
    </xf>
    <xf numFmtId="0" fontId="55" fillId="0" borderId="0"/>
    <xf numFmtId="0" fontId="35" fillId="27" borderId="0" applyNumberFormat="false" applyBorder="false" applyAlignment="false" applyProtection="false">
      <alignment vertical="center"/>
    </xf>
    <xf numFmtId="0" fontId="39" fillId="30" borderId="11" applyNumberFormat="false" applyFont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3" fillId="14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5" fillId="8" borderId="0" applyNumberFormat="false" applyBorder="false" applyAlignment="false" applyProtection="false">
      <alignment vertical="center"/>
    </xf>
    <xf numFmtId="0" fontId="52" fillId="31" borderId="0" applyNumberFormat="false" applyBorder="false" applyAlignment="false" applyProtection="false">
      <alignment vertical="center"/>
    </xf>
    <xf numFmtId="0" fontId="36" fillId="7" borderId="0" applyNumberFormat="false" applyBorder="false" applyAlignment="false" applyProtection="false">
      <alignment vertical="center"/>
    </xf>
    <xf numFmtId="0" fontId="37" fillId="6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36" fillId="4" borderId="0" applyNumberFormat="false" applyBorder="false" applyAlignment="false" applyProtection="false">
      <alignment vertical="center"/>
    </xf>
    <xf numFmtId="0" fontId="1" fillId="0" borderId="0"/>
    <xf numFmtId="0" fontId="35" fillId="20" borderId="0" applyNumberFormat="false" applyBorder="false" applyAlignment="false" applyProtection="false">
      <alignment vertical="center"/>
    </xf>
    <xf numFmtId="0" fontId="36" fillId="3" borderId="0" applyNumberFormat="false" applyBorder="false" applyAlignment="false" applyProtection="false">
      <alignment vertical="center"/>
    </xf>
    <xf numFmtId="0" fontId="35" fillId="2" borderId="0" applyNumberFormat="false" applyBorder="false" applyAlignment="false" applyProtection="false">
      <alignment vertical="center"/>
    </xf>
  </cellStyleXfs>
  <cellXfs count="75">
    <xf numFmtId="0" fontId="0" fillId="0" borderId="0" xfId="0" applyFont="true">
      <alignment vertical="center"/>
    </xf>
    <xf numFmtId="0" fontId="1" fillId="0" borderId="0" xfId="47"/>
    <xf numFmtId="0" fontId="2" fillId="0" borderId="0" xfId="35" applyNumberFormat="true" applyFont="true" applyFill="true" applyBorder="true" applyAlignment="true" applyProtection="true">
      <alignment vertical="center" wrapText="true"/>
    </xf>
    <xf numFmtId="0" fontId="3" fillId="0" borderId="0" xfId="47" applyNumberFormat="true" applyFont="true" applyFill="true" applyAlignment="true">
      <alignment horizontal="center" vertical="center" wrapText="true"/>
    </xf>
    <xf numFmtId="0" fontId="4" fillId="0" borderId="0" xfId="47" applyNumberFormat="true" applyFont="true" applyFill="true" applyAlignment="true">
      <alignment horizontal="center" vertical="center" wrapText="true"/>
    </xf>
    <xf numFmtId="0" fontId="5" fillId="0" borderId="1" xfId="47" applyNumberFormat="true" applyFont="true" applyFill="true" applyBorder="true" applyAlignment="true" applyProtection="true">
      <alignment horizontal="center" vertical="center" wrapText="true"/>
    </xf>
    <xf numFmtId="0" fontId="5" fillId="0" borderId="1" xfId="47" applyNumberFormat="true" applyFont="true" applyFill="true" applyBorder="true" applyAlignment="true" applyProtection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0" xfId="47" applyFont="true"/>
    <xf numFmtId="0" fontId="1" fillId="0" borderId="0" xfId="47" applyFont="true" applyAlignment="true">
      <alignment vertical="center"/>
    </xf>
    <xf numFmtId="0" fontId="1" fillId="0" borderId="0" xfId="47" applyFont="true" applyAlignment="true">
      <alignment horizontal="center" vertical="center"/>
    </xf>
    <xf numFmtId="0" fontId="1" fillId="0" borderId="0" xfId="47" applyAlignment="true">
      <alignment vertical="center"/>
    </xf>
    <xf numFmtId="0" fontId="1" fillId="0" borderId="0" xfId="47" applyAlignment="true">
      <alignment horizontal="center" vertical="center"/>
    </xf>
    <xf numFmtId="0" fontId="7" fillId="0" borderId="0" xfId="47" applyNumberFormat="true" applyFont="true" applyFill="true" applyBorder="true" applyAlignment="true" applyProtection="true">
      <alignment horizontal="right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47" applyNumberFormat="true" applyFont="true" applyFill="true" applyBorder="true" applyAlignment="true" applyProtection="true">
      <alignment horizontal="center" vertical="center" wrapText="true"/>
    </xf>
    <xf numFmtId="0" fontId="10" fillId="0" borderId="0" xfId="0" applyFont="true" applyBorder="true" applyAlignment="true">
      <alignment vertical="center" wrapText="true"/>
    </xf>
    <xf numFmtId="0" fontId="11" fillId="0" borderId="0" xfId="0" applyFont="true" applyBorder="true" applyAlignment="true">
      <alignment vertical="center" wrapText="true"/>
    </xf>
    <xf numFmtId="0" fontId="12" fillId="0" borderId="0" xfId="0" applyFont="true" applyBorder="true" applyAlignment="true">
      <alignment horizontal="center" vertical="center" wrapText="true"/>
    </xf>
    <xf numFmtId="0" fontId="13" fillId="0" borderId="2" xfId="0" applyFont="true" applyBorder="true" applyAlignment="true">
      <alignment horizontal="center" vertical="center" wrapText="true"/>
    </xf>
    <xf numFmtId="0" fontId="14" fillId="0" borderId="2" xfId="0" applyFont="true" applyBorder="true" applyAlignment="true">
      <alignment horizontal="center" vertical="center" wrapText="true"/>
    </xf>
    <xf numFmtId="4" fontId="15" fillId="0" borderId="2" xfId="0" applyNumberFormat="true" applyFont="true" applyBorder="true" applyAlignment="true">
      <alignment horizontal="right" vertical="center"/>
    </xf>
    <xf numFmtId="0" fontId="16" fillId="0" borderId="2" xfId="0" applyFont="true" applyBorder="true" applyAlignment="true">
      <alignment horizontal="center" vertical="center"/>
    </xf>
    <xf numFmtId="4" fontId="17" fillId="0" borderId="2" xfId="0" applyNumberFormat="true" applyFont="true" applyBorder="true" applyAlignment="true">
      <alignment horizontal="right" vertical="center"/>
    </xf>
    <xf numFmtId="0" fontId="11" fillId="0" borderId="0" xfId="0" applyFont="true" applyBorder="true" applyAlignment="true">
      <alignment horizontal="right" vertical="center"/>
    </xf>
    <xf numFmtId="0" fontId="18" fillId="0" borderId="0" xfId="0" applyFont="true" applyBorder="true" applyAlignment="true">
      <alignment horizontal="center" vertical="center" wrapText="true"/>
    </xf>
    <xf numFmtId="0" fontId="19" fillId="0" borderId="0" xfId="0" applyFont="true" applyBorder="true" applyAlignment="true">
      <alignment horizontal="center" vertical="center" wrapText="true"/>
    </xf>
    <xf numFmtId="0" fontId="20" fillId="0" borderId="2" xfId="0" applyFont="true" applyBorder="true" applyAlignment="true">
      <alignment horizontal="center" vertical="center" wrapText="true"/>
    </xf>
    <xf numFmtId="0" fontId="21" fillId="0" borderId="2" xfId="0" applyFont="true" applyBorder="true" applyAlignment="true">
      <alignment horizontal="center" vertical="center" wrapText="true"/>
    </xf>
    <xf numFmtId="4" fontId="22" fillId="0" borderId="2" xfId="0" applyNumberFormat="true" applyFont="true" applyBorder="true" applyAlignment="true">
      <alignment horizontal="right" vertical="center" wrapText="true"/>
    </xf>
    <xf numFmtId="0" fontId="23" fillId="0" borderId="2" xfId="0" applyFont="true" applyBorder="true" applyAlignment="true">
      <alignment horizontal="left" vertical="center"/>
    </xf>
    <xf numFmtId="0" fontId="23" fillId="0" borderId="2" xfId="0" applyFont="true" applyBorder="true">
      <alignment vertical="center"/>
    </xf>
    <xf numFmtId="4" fontId="24" fillId="0" borderId="2" xfId="0" applyNumberFormat="true" applyFont="true" applyBorder="true" applyAlignment="true">
      <alignment horizontal="right" vertical="center" wrapText="true"/>
    </xf>
    <xf numFmtId="0" fontId="23" fillId="0" borderId="2" xfId="0" applyFont="true" applyBorder="true" applyAlignment="true">
      <alignment horizontal="left" vertical="center" wrapText="true"/>
    </xf>
    <xf numFmtId="0" fontId="23" fillId="0" borderId="2" xfId="0" applyFont="true" applyBorder="true" applyAlignment="true">
      <alignment vertical="center" wrapText="true"/>
    </xf>
    <xf numFmtId="4" fontId="24" fillId="0" borderId="2" xfId="0" applyNumberFormat="true" applyFont="true" applyBorder="true" applyAlignment="true">
      <alignment horizontal="left" vertical="center" wrapText="true"/>
    </xf>
    <xf numFmtId="0" fontId="11" fillId="0" borderId="0" xfId="0" applyFont="true" applyBorder="true" applyAlignment="true">
      <alignment horizontal="right" vertical="center" wrapText="true"/>
    </xf>
    <xf numFmtId="0" fontId="25" fillId="0" borderId="2" xfId="0" applyFont="true" applyBorder="true" applyAlignment="true">
      <alignment horizontal="center" vertical="center"/>
    </xf>
    <xf numFmtId="0" fontId="26" fillId="0" borderId="2" xfId="0" applyFont="true" applyBorder="true" applyAlignment="true">
      <alignment horizontal="center" vertical="center"/>
    </xf>
    <xf numFmtId="4" fontId="27" fillId="0" borderId="2" xfId="0" applyNumberFormat="true" applyFont="true" applyBorder="true" applyAlignment="true">
      <alignment horizontal="right" vertical="center"/>
    </xf>
    <xf numFmtId="0" fontId="28" fillId="0" borderId="2" xfId="0" applyFont="true" applyBorder="true" applyAlignment="true">
      <alignment horizontal="left" vertical="center"/>
    </xf>
    <xf numFmtId="0" fontId="28" fillId="0" borderId="2" xfId="0" applyFont="true" applyBorder="true">
      <alignment vertical="center"/>
    </xf>
    <xf numFmtId="4" fontId="29" fillId="0" borderId="2" xfId="0" applyNumberFormat="true" applyFont="true" applyBorder="true" applyAlignment="true">
      <alignment horizontal="right" vertical="center"/>
    </xf>
    <xf numFmtId="0" fontId="28" fillId="0" borderId="2" xfId="0" applyFont="true" applyBorder="true" applyAlignment="true">
      <alignment horizontal="left" vertical="center" wrapText="true"/>
    </xf>
    <xf numFmtId="0" fontId="28" fillId="0" borderId="2" xfId="0" applyFont="true" applyBorder="true" applyAlignment="true">
      <alignment vertical="center" wrapText="true"/>
    </xf>
    <xf numFmtId="0" fontId="16" fillId="0" borderId="2" xfId="0" applyFont="true" applyBorder="true" applyAlignment="true">
      <alignment horizontal="left" vertical="center" wrapText="true"/>
    </xf>
    <xf numFmtId="0" fontId="16" fillId="0" borderId="2" xfId="0" applyFont="true" applyBorder="true" applyAlignment="true">
      <alignment vertical="center" wrapText="true"/>
    </xf>
    <xf numFmtId="0" fontId="25" fillId="0" borderId="3" xfId="0" applyFont="true" applyBorder="true" applyAlignment="true">
      <alignment horizontal="center" vertical="center"/>
    </xf>
    <xf numFmtId="0" fontId="25" fillId="0" borderId="2" xfId="0" applyFont="true" applyBorder="true" applyAlignment="true">
      <alignment horizontal="center" vertical="center" wrapText="true"/>
    </xf>
    <xf numFmtId="0" fontId="25" fillId="0" borderId="4" xfId="0" applyFont="true" applyBorder="true" applyAlignment="true">
      <alignment horizontal="center" vertical="center"/>
    </xf>
    <xf numFmtId="4" fontId="29" fillId="0" borderId="3" xfId="0" applyNumberFormat="true" applyFont="true" applyBorder="true" applyAlignment="true">
      <alignment horizontal="right" vertical="center"/>
    </xf>
    <xf numFmtId="4" fontId="17" fillId="0" borderId="2" xfId="0" applyNumberFormat="true" applyFont="true" applyBorder="true" applyAlignment="true">
      <alignment horizontal="right" vertical="center" wrapText="true"/>
    </xf>
    <xf numFmtId="4" fontId="17" fillId="0" borderId="5" xfId="0" applyNumberFormat="true" applyFont="true" applyBorder="true" applyAlignment="true">
      <alignment horizontal="right" vertical="center" wrapText="true"/>
    </xf>
    <xf numFmtId="0" fontId="0" fillId="0" borderId="1" xfId="0" applyFont="true" applyBorder="true">
      <alignment vertical="center"/>
    </xf>
    <xf numFmtId="4" fontId="29" fillId="0" borderId="4" xfId="0" applyNumberFormat="true" applyFont="true" applyBorder="true" applyAlignment="true">
      <alignment horizontal="right" vertical="center"/>
    </xf>
    <xf numFmtId="0" fontId="20" fillId="0" borderId="2" xfId="0" applyFont="true" applyBorder="true" applyAlignment="true">
      <alignment horizontal="center" vertical="center"/>
    </xf>
    <xf numFmtId="0" fontId="21" fillId="0" borderId="2" xfId="0" applyFont="true" applyBorder="true" applyAlignment="true">
      <alignment horizontal="center" vertical="center"/>
    </xf>
    <xf numFmtId="4" fontId="24" fillId="0" borderId="2" xfId="0" applyNumberFormat="true" applyFont="true" applyBorder="true" applyAlignment="true">
      <alignment horizontal="right" vertical="center"/>
    </xf>
    <xf numFmtId="0" fontId="19" fillId="0" borderId="0" xfId="0" applyFont="true" applyBorder="true">
      <alignment vertical="center"/>
    </xf>
    <xf numFmtId="0" fontId="19" fillId="0" borderId="2" xfId="0" applyFont="true" applyBorder="true" applyAlignment="true">
      <alignment horizontal="right" vertical="center" wrapText="true"/>
    </xf>
    <xf numFmtId="0" fontId="19" fillId="0" borderId="2" xfId="0" applyFont="true" applyBorder="true" applyAlignment="true">
      <alignment vertical="center" wrapText="true"/>
    </xf>
    <xf numFmtId="4" fontId="22" fillId="0" borderId="2" xfId="0" applyNumberFormat="true" applyFont="true" applyBorder="true" applyAlignment="true">
      <alignment horizontal="right" vertical="center"/>
    </xf>
    <xf numFmtId="0" fontId="30" fillId="0" borderId="0" xfId="0" applyFont="true" applyBorder="true" applyAlignment="true">
      <alignment horizontal="right" vertical="center"/>
    </xf>
    <xf numFmtId="0" fontId="11" fillId="0" borderId="0" xfId="0" applyFont="true" applyBorder="true">
      <alignment vertical="center"/>
    </xf>
    <xf numFmtId="0" fontId="31" fillId="0" borderId="0" xfId="0" applyFont="true" applyBorder="true" applyAlignment="true">
      <alignment horizontal="center" vertical="center"/>
    </xf>
    <xf numFmtId="0" fontId="32" fillId="0" borderId="2" xfId="0" applyFont="true" applyBorder="true" applyAlignment="true">
      <alignment horizontal="center" vertical="center"/>
    </xf>
    <xf numFmtId="0" fontId="14" fillId="0" borderId="2" xfId="0" applyFont="true" applyBorder="true" applyAlignment="true">
      <alignment horizontal="center" vertical="center"/>
    </xf>
    <xf numFmtId="0" fontId="16" fillId="0" borderId="2" xfId="0" applyFont="true" applyBorder="true" applyAlignment="true">
      <alignment horizontal="left" vertical="center"/>
    </xf>
    <xf numFmtId="0" fontId="16" fillId="0" borderId="2" xfId="0" applyFont="true" applyBorder="true">
      <alignment vertical="center"/>
    </xf>
    <xf numFmtId="0" fontId="33" fillId="0" borderId="0" xfId="0" applyFont="true" applyBorder="true" applyAlignment="true">
      <alignment horizontal="center" vertical="center" wrapText="true"/>
    </xf>
    <xf numFmtId="0" fontId="32" fillId="0" borderId="2" xfId="0" applyFont="true" applyBorder="true" applyAlignment="true">
      <alignment horizontal="center" vertical="center" wrapText="true"/>
    </xf>
    <xf numFmtId="4" fontId="17" fillId="0" borderId="2" xfId="0" applyNumberFormat="true" applyFont="true" applyBorder="true" applyAlignment="true">
      <alignment horizontal="center" vertical="center" wrapText="true"/>
    </xf>
    <xf numFmtId="0" fontId="11" fillId="0" borderId="0" xfId="0" applyFont="true" applyBorder="true" applyAlignment="true">
      <alignment horizontal="left" vertical="center"/>
    </xf>
    <xf numFmtId="0" fontId="34" fillId="0" borderId="0" xfId="0" applyFont="true" applyBorder="true" applyAlignment="true">
      <alignment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B12" sqref="B12:H17"/>
    </sheetView>
  </sheetViews>
  <sheetFormatPr defaultColWidth="10" defaultRowHeight="13.5" outlineLevelCol="7"/>
  <cols>
    <col min="1" max="1" width="0.266666666666667" customWidth="true"/>
    <col min="2" max="2" width="23.6166666666667" customWidth="true"/>
    <col min="3" max="3" width="17.2333333333333" customWidth="true"/>
    <col min="4" max="4" width="25.7833333333333" customWidth="true"/>
    <col min="5" max="5" width="17.1" customWidth="true"/>
    <col min="6" max="6" width="16.2833333333333" customWidth="true"/>
    <col min="7" max="7" width="15.6083333333333" customWidth="true"/>
    <col min="8" max="8" width="16.4166666666667" customWidth="true"/>
    <col min="9" max="11" width="9.76666666666667" customWidth="true"/>
  </cols>
  <sheetData>
    <row r="1" ht="16.35" customHeight="true" spans="1:2">
      <c r="A1" s="17"/>
      <c r="B1" s="18" t="s">
        <v>0</v>
      </c>
    </row>
    <row r="2" ht="40.5" customHeight="true" spans="2:8">
      <c r="B2" s="26" t="s">
        <v>1</v>
      </c>
      <c r="C2" s="26"/>
      <c r="D2" s="26"/>
      <c r="E2" s="26"/>
      <c r="F2" s="26"/>
      <c r="G2" s="26"/>
      <c r="H2" s="26"/>
    </row>
    <row r="3" ht="23.25" customHeight="true" spans="8:8">
      <c r="H3" s="63" t="s">
        <v>2</v>
      </c>
    </row>
    <row r="4" ht="43.1" customHeight="true" spans="2:8">
      <c r="B4" s="28" t="s">
        <v>3</v>
      </c>
      <c r="C4" s="28"/>
      <c r="D4" s="28" t="s">
        <v>4</v>
      </c>
      <c r="E4" s="28"/>
      <c r="F4" s="28"/>
      <c r="G4" s="28"/>
      <c r="H4" s="28"/>
    </row>
    <row r="5" ht="43.1" customHeight="true" spans="2:8">
      <c r="B5" s="56" t="s">
        <v>5</v>
      </c>
      <c r="C5" s="56" t="s">
        <v>6</v>
      </c>
      <c r="D5" s="56" t="s">
        <v>5</v>
      </c>
      <c r="E5" s="56" t="s">
        <v>7</v>
      </c>
      <c r="F5" s="28" t="s">
        <v>8</v>
      </c>
      <c r="G5" s="28" t="s">
        <v>9</v>
      </c>
      <c r="H5" s="28" t="s">
        <v>10</v>
      </c>
    </row>
    <row r="6" ht="24.15" customHeight="true" spans="2:8">
      <c r="B6" s="57" t="s">
        <v>11</v>
      </c>
      <c r="C6" s="62">
        <v>879.04</v>
      </c>
      <c r="D6" s="57" t="s">
        <v>12</v>
      </c>
      <c r="E6" s="62">
        <f>F6</f>
        <v>1114.04</v>
      </c>
      <c r="F6" s="62">
        <f>F7+F8+F9+F10</f>
        <v>1114.04</v>
      </c>
      <c r="G6" s="62"/>
      <c r="H6" s="62"/>
    </row>
    <row r="7" ht="23.25" customHeight="true" spans="2:8">
      <c r="B7" s="32" t="s">
        <v>13</v>
      </c>
      <c r="C7" s="58">
        <v>879.04</v>
      </c>
      <c r="D7" s="32" t="s">
        <v>14</v>
      </c>
      <c r="E7" s="58">
        <f>F7</f>
        <v>859.71</v>
      </c>
      <c r="F7" s="58">
        <f>235+624.71</f>
        <v>859.71</v>
      </c>
      <c r="G7" s="58"/>
      <c r="H7" s="58"/>
    </row>
    <row r="8" ht="23.25" customHeight="true" spans="2:8">
      <c r="B8" s="32" t="s">
        <v>15</v>
      </c>
      <c r="C8" s="58"/>
      <c r="D8" s="32" t="s">
        <v>16</v>
      </c>
      <c r="E8" s="58">
        <v>150.92</v>
      </c>
      <c r="F8" s="58">
        <v>150.92</v>
      </c>
      <c r="G8" s="58"/>
      <c r="H8" s="58"/>
    </row>
    <row r="9" ht="23.25" customHeight="true" spans="2:8">
      <c r="B9" s="32" t="s">
        <v>17</v>
      </c>
      <c r="C9" s="58"/>
      <c r="D9" s="32" t="s">
        <v>18</v>
      </c>
      <c r="E9" s="58">
        <v>46.01</v>
      </c>
      <c r="F9" s="58">
        <v>46.01</v>
      </c>
      <c r="G9" s="58"/>
      <c r="H9" s="58"/>
    </row>
    <row r="10" ht="23.25" customHeight="true" spans="2:8">
      <c r="B10" s="32"/>
      <c r="C10" s="58"/>
      <c r="D10" s="32" t="s">
        <v>19</v>
      </c>
      <c r="E10" s="58">
        <v>57.4</v>
      </c>
      <c r="F10" s="58">
        <v>57.4</v>
      </c>
      <c r="G10" s="58"/>
      <c r="H10" s="58"/>
    </row>
    <row r="11" ht="16.35" customHeight="true" spans="2:8">
      <c r="B11" s="61"/>
      <c r="C11" s="60"/>
      <c r="D11" s="61"/>
      <c r="E11" s="60"/>
      <c r="F11" s="60"/>
      <c r="G11" s="60"/>
      <c r="H11" s="60"/>
    </row>
    <row r="12" ht="22.4" customHeight="true" spans="2:8">
      <c r="B12" s="29" t="s">
        <v>20</v>
      </c>
      <c r="C12" s="58">
        <v>235</v>
      </c>
      <c r="D12" s="29" t="s">
        <v>21</v>
      </c>
      <c r="E12" s="60"/>
      <c r="F12" s="60"/>
      <c r="G12" s="60"/>
      <c r="H12" s="60"/>
    </row>
    <row r="13" ht="21.55" customHeight="true" spans="2:8">
      <c r="B13" s="35" t="s">
        <v>22</v>
      </c>
      <c r="C13" s="58">
        <v>235</v>
      </c>
      <c r="D13" s="61"/>
      <c r="E13" s="60"/>
      <c r="F13" s="60"/>
      <c r="G13" s="60"/>
      <c r="H13" s="60"/>
    </row>
    <row r="14" ht="20.7" customHeight="true" spans="2:8">
      <c r="B14" s="35" t="s">
        <v>23</v>
      </c>
      <c r="C14" s="60"/>
      <c r="D14" s="61"/>
      <c r="E14" s="60"/>
      <c r="F14" s="60"/>
      <c r="G14" s="60"/>
      <c r="H14" s="60"/>
    </row>
    <row r="15" ht="20.7" customHeight="true" spans="2:8">
      <c r="B15" s="35" t="s">
        <v>24</v>
      </c>
      <c r="C15" s="60"/>
      <c r="D15" s="61"/>
      <c r="E15" s="60"/>
      <c r="F15" s="60"/>
      <c r="G15" s="60"/>
      <c r="H15" s="60"/>
    </row>
    <row r="16" ht="16.35" customHeight="true" spans="2:8">
      <c r="B16" s="61"/>
      <c r="C16" s="60"/>
      <c r="D16" s="61"/>
      <c r="E16" s="60"/>
      <c r="F16" s="60"/>
      <c r="G16" s="60"/>
      <c r="H16" s="60"/>
    </row>
    <row r="17" ht="24.15" customHeight="true" spans="2:8">
      <c r="B17" s="57" t="s">
        <v>25</v>
      </c>
      <c r="C17" s="62">
        <f>C6+C12</f>
        <v>1114.04</v>
      </c>
      <c r="D17" s="57" t="s">
        <v>26</v>
      </c>
      <c r="E17" s="62">
        <f>E6</f>
        <v>1114.04</v>
      </c>
      <c r="F17" s="62">
        <f>F6</f>
        <v>1114.04</v>
      </c>
      <c r="G17" s="62"/>
      <c r="H17" s="62"/>
    </row>
  </sheetData>
  <mergeCells count="3">
    <mergeCell ref="B2:H2"/>
    <mergeCell ref="B4:C4"/>
    <mergeCell ref="D4:H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workbookViewId="0">
      <selection activeCell="B4" sqref="B4:C5"/>
    </sheetView>
  </sheetViews>
  <sheetFormatPr defaultColWidth="1.125" defaultRowHeight="13.5" outlineLevelCol="5"/>
  <cols>
    <col min="1" max="1" width="19" style="1" customWidth="true"/>
    <col min="2" max="2" width="32.875" style="1" customWidth="true"/>
    <col min="3" max="6" width="19.5" style="1" customWidth="true"/>
    <col min="7" max="32" width="9" style="1" customWidth="true"/>
    <col min="33" max="224" width="1.125" style="1" customWidth="true"/>
    <col min="225" max="255" width="9" style="1" customWidth="true"/>
    <col min="256" max="16384" width="1.125" style="1"/>
  </cols>
  <sheetData>
    <row r="1" s="1" customFormat="true" ht="21" customHeight="true" spans="1:1">
      <c r="A1" s="2" t="s">
        <v>227</v>
      </c>
    </row>
    <row r="2" s="1" customFormat="true" ht="47.25" customHeight="true" spans="1:6">
      <c r="A2" s="3" t="s">
        <v>228</v>
      </c>
      <c r="B2" s="3"/>
      <c r="C2" s="3"/>
      <c r="D2" s="3"/>
      <c r="E2" s="3"/>
      <c r="F2" s="3"/>
    </row>
    <row r="3" s="1" customFormat="true" ht="19.5" customHeight="true" spans="1:6">
      <c r="A3" s="4"/>
      <c r="B3" s="4"/>
      <c r="C3" s="4"/>
      <c r="D3" s="4"/>
      <c r="E3" s="4"/>
      <c r="F3" s="14" t="s">
        <v>2</v>
      </c>
    </row>
    <row r="4" s="1" customFormat="true" ht="36" customHeight="true" spans="1:6">
      <c r="A4" s="5" t="s">
        <v>229</v>
      </c>
      <c r="B4" s="5" t="s">
        <v>230</v>
      </c>
      <c r="C4" s="5"/>
      <c r="D4" s="5" t="s">
        <v>231</v>
      </c>
      <c r="E4" s="5">
        <v>1114.04</v>
      </c>
      <c r="F4" s="5"/>
    </row>
    <row r="5" s="1" customFormat="true" ht="36" customHeight="true" spans="1:6">
      <c r="A5" s="5"/>
      <c r="B5" s="5"/>
      <c r="C5" s="5"/>
      <c r="D5" s="5" t="s">
        <v>232</v>
      </c>
      <c r="E5" s="5">
        <v>1114.04</v>
      </c>
      <c r="F5" s="5"/>
    </row>
    <row r="6" s="1" customFormat="true" ht="87" customHeight="true" spans="1:6">
      <c r="A6" s="5" t="s">
        <v>233</v>
      </c>
      <c r="B6" s="6" t="s">
        <v>234</v>
      </c>
      <c r="C6" s="6"/>
      <c r="D6" s="6"/>
      <c r="E6" s="6"/>
      <c r="F6" s="6"/>
    </row>
    <row r="7" s="1" customFormat="true" ht="26.25" customHeight="true" spans="1:6">
      <c r="A7" s="7" t="s">
        <v>235</v>
      </c>
      <c r="B7" s="5" t="s">
        <v>236</v>
      </c>
      <c r="C7" s="5" t="s">
        <v>237</v>
      </c>
      <c r="D7" s="5" t="s">
        <v>238</v>
      </c>
      <c r="E7" s="5" t="s">
        <v>239</v>
      </c>
      <c r="F7" s="5" t="s">
        <v>240</v>
      </c>
    </row>
    <row r="8" s="1" customFormat="true" ht="26.25" customHeight="true" spans="1:6">
      <c r="A8" s="7"/>
      <c r="B8" s="5" t="s">
        <v>241</v>
      </c>
      <c r="C8" s="5">
        <v>15</v>
      </c>
      <c r="D8" s="8" t="s">
        <v>242</v>
      </c>
      <c r="E8" s="15" t="s">
        <v>243</v>
      </c>
      <c r="F8" s="5">
        <v>100</v>
      </c>
    </row>
    <row r="9" s="1" customFormat="true" ht="26.25" customHeight="true" spans="1:6">
      <c r="A9" s="7"/>
      <c r="B9" s="5" t="s">
        <v>244</v>
      </c>
      <c r="C9" s="5">
        <v>10</v>
      </c>
      <c r="D9" s="8" t="s">
        <v>242</v>
      </c>
      <c r="E9" s="16" t="s">
        <v>245</v>
      </c>
      <c r="F9" s="5">
        <v>10</v>
      </c>
    </row>
    <row r="10" s="1" customFormat="true" ht="26.25" customHeight="true" spans="1:6">
      <c r="A10" s="7"/>
      <c r="B10" s="5" t="s">
        <v>246</v>
      </c>
      <c r="C10" s="7">
        <v>15</v>
      </c>
      <c r="D10" s="7" t="s">
        <v>247</v>
      </c>
      <c r="E10" s="15" t="s">
        <v>243</v>
      </c>
      <c r="F10" s="7">
        <v>1000</v>
      </c>
    </row>
    <row r="11" s="1" customFormat="true" ht="26.25" customHeight="true" spans="1:6">
      <c r="A11" s="7"/>
      <c r="B11" s="5" t="s">
        <v>248</v>
      </c>
      <c r="C11" s="7">
        <v>10</v>
      </c>
      <c r="D11" s="7" t="s">
        <v>242</v>
      </c>
      <c r="E11" s="15" t="s">
        <v>243</v>
      </c>
      <c r="F11" s="7">
        <v>50</v>
      </c>
    </row>
    <row r="12" s="1" customFormat="true" ht="26.25" customHeight="true" spans="1:6">
      <c r="A12" s="7"/>
      <c r="B12" s="5" t="s">
        <v>249</v>
      </c>
      <c r="C12" s="7">
        <v>10</v>
      </c>
      <c r="D12" s="7" t="s">
        <v>250</v>
      </c>
      <c r="E12" s="15" t="s">
        <v>251</v>
      </c>
      <c r="F12" s="7">
        <v>95</v>
      </c>
    </row>
    <row r="13" s="1" customFormat="true" ht="26.25" customHeight="true" spans="1:6">
      <c r="A13" s="7"/>
      <c r="B13" s="5" t="s">
        <v>252</v>
      </c>
      <c r="C13" s="7">
        <v>10</v>
      </c>
      <c r="D13" s="7" t="s">
        <v>247</v>
      </c>
      <c r="E13" s="15" t="s">
        <v>243</v>
      </c>
      <c r="F13" s="7">
        <v>50</v>
      </c>
    </row>
    <row r="14" s="1" customFormat="true" ht="26.25" customHeight="true" spans="1:6">
      <c r="A14" s="7"/>
      <c r="B14" s="5" t="s">
        <v>253</v>
      </c>
      <c r="C14" s="7">
        <v>10</v>
      </c>
      <c r="D14" s="7" t="s">
        <v>250</v>
      </c>
      <c r="E14" s="15" t="s">
        <v>243</v>
      </c>
      <c r="F14" s="7">
        <v>95</v>
      </c>
    </row>
    <row r="15" s="1" customFormat="true" ht="26.25" customHeight="true" spans="1:6">
      <c r="A15" s="7"/>
      <c r="B15" s="5" t="s">
        <v>254</v>
      </c>
      <c r="C15" s="7">
        <v>10</v>
      </c>
      <c r="D15" s="7" t="s">
        <v>250</v>
      </c>
      <c r="E15" s="15" t="s">
        <v>251</v>
      </c>
      <c r="F15" s="7">
        <v>100</v>
      </c>
    </row>
    <row r="16" s="1" customFormat="true" ht="26.25" customHeight="true" spans="1:6">
      <c r="A16" s="7"/>
      <c r="B16" s="5" t="s">
        <v>255</v>
      </c>
      <c r="C16" s="7">
        <v>10</v>
      </c>
      <c r="D16" s="7" t="s">
        <v>250</v>
      </c>
      <c r="E16" s="15" t="s">
        <v>243</v>
      </c>
      <c r="F16" s="7">
        <v>95</v>
      </c>
    </row>
    <row r="17" s="1" customFormat="true" spans="1:6">
      <c r="A17" s="9"/>
      <c r="B17" s="10"/>
      <c r="C17" s="11"/>
      <c r="D17" s="11"/>
      <c r="E17" s="11"/>
      <c r="F17" s="10"/>
    </row>
    <row r="18" s="1" customFormat="true" spans="1:6">
      <c r="A18" s="9"/>
      <c r="B18" s="10"/>
      <c r="C18" s="11"/>
      <c r="D18" s="11"/>
      <c r="E18" s="11"/>
      <c r="F18" s="10"/>
    </row>
    <row r="19" s="1" customFormat="true" spans="1:6">
      <c r="A19" s="9"/>
      <c r="B19" s="10"/>
      <c r="C19" s="11"/>
      <c r="D19" s="11"/>
      <c r="E19" s="11"/>
      <c r="F19" s="10"/>
    </row>
    <row r="20" s="1" customFormat="true" spans="1:6">
      <c r="A20" s="9"/>
      <c r="B20" s="10"/>
      <c r="C20" s="11"/>
      <c r="D20" s="11"/>
      <c r="E20" s="11"/>
      <c r="F20" s="10"/>
    </row>
    <row r="21" s="1" customFormat="true" spans="1:6">
      <c r="A21" s="9"/>
      <c r="B21" s="10"/>
      <c r="C21" s="11"/>
      <c r="D21" s="11"/>
      <c r="E21" s="11"/>
      <c r="F21" s="10"/>
    </row>
    <row r="22" s="1" customFormat="true" spans="1:6">
      <c r="A22" s="9"/>
      <c r="B22" s="10"/>
      <c r="C22" s="11"/>
      <c r="D22" s="11"/>
      <c r="E22" s="11"/>
      <c r="F22" s="10"/>
    </row>
    <row r="23" s="1" customFormat="true" spans="1:6">
      <c r="A23" s="9"/>
      <c r="B23" s="10"/>
      <c r="C23" s="11"/>
      <c r="D23" s="11"/>
      <c r="E23" s="11"/>
      <c r="F23" s="10"/>
    </row>
    <row r="24" s="1" customFormat="true" spans="1:6">
      <c r="A24" s="9"/>
      <c r="B24" s="10"/>
      <c r="C24" s="11"/>
      <c r="D24" s="11"/>
      <c r="E24" s="11"/>
      <c r="F24" s="10"/>
    </row>
    <row r="25" s="1" customFormat="true" spans="1:6">
      <c r="A25" s="9"/>
      <c r="B25" s="10"/>
      <c r="C25" s="11"/>
      <c r="D25" s="11"/>
      <c r="E25" s="11"/>
      <c r="F25" s="10"/>
    </row>
    <row r="26" s="1" customFormat="true" spans="1:6">
      <c r="A26" s="9"/>
      <c r="B26" s="10"/>
      <c r="C26" s="11"/>
      <c r="D26" s="11"/>
      <c r="E26" s="11"/>
      <c r="F26" s="10"/>
    </row>
    <row r="27" s="1" customFormat="true" spans="1:6">
      <c r="A27" s="9"/>
      <c r="B27" s="10"/>
      <c r="C27" s="11"/>
      <c r="D27" s="11"/>
      <c r="E27" s="11"/>
      <c r="F27" s="10"/>
    </row>
    <row r="28" s="1" customFormat="true" spans="1:6">
      <c r="A28" s="9"/>
      <c r="B28" s="10"/>
      <c r="C28" s="11"/>
      <c r="D28" s="11"/>
      <c r="E28" s="11"/>
      <c r="F28" s="10"/>
    </row>
    <row r="29" s="1" customFormat="true" spans="1:6">
      <c r="A29" s="9"/>
      <c r="B29" s="10"/>
      <c r="C29" s="11"/>
      <c r="D29" s="11"/>
      <c r="E29" s="11"/>
      <c r="F29" s="10"/>
    </row>
    <row r="30" s="1" customFormat="true" spans="1:6">
      <c r="A30" s="9"/>
      <c r="B30" s="10"/>
      <c r="C30" s="11"/>
      <c r="D30" s="11"/>
      <c r="E30" s="11"/>
      <c r="F30" s="10"/>
    </row>
    <row r="31" s="1" customFormat="true" spans="1:6">
      <c r="A31" s="9"/>
      <c r="B31" s="10"/>
      <c r="C31" s="11"/>
      <c r="D31" s="11"/>
      <c r="E31" s="11"/>
      <c r="F31" s="10"/>
    </row>
    <row r="32" s="1" customFormat="true" spans="1:6">
      <c r="A32" s="9"/>
      <c r="B32" s="10"/>
      <c r="C32" s="11"/>
      <c r="D32" s="11"/>
      <c r="E32" s="11"/>
      <c r="F32" s="10"/>
    </row>
    <row r="33" s="1" customFormat="true" spans="1:6">
      <c r="A33" s="9"/>
      <c r="B33" s="10"/>
      <c r="C33" s="11"/>
      <c r="D33" s="11"/>
      <c r="E33" s="11"/>
      <c r="F33" s="10"/>
    </row>
    <row r="34" s="1" customFormat="true" spans="1:6">
      <c r="A34" s="9"/>
      <c r="B34" s="10"/>
      <c r="C34" s="11"/>
      <c r="D34" s="11"/>
      <c r="E34" s="11"/>
      <c r="F34" s="10"/>
    </row>
    <row r="35" s="1" customFormat="true" spans="1:6">
      <c r="A35" s="9"/>
      <c r="B35" s="10"/>
      <c r="C35" s="11"/>
      <c r="D35" s="11"/>
      <c r="E35" s="11"/>
      <c r="F35" s="10"/>
    </row>
    <row r="36" s="1" customFormat="true" spans="2:6">
      <c r="B36" s="12"/>
      <c r="C36" s="13"/>
      <c r="D36" s="13"/>
      <c r="E36" s="13"/>
      <c r="F36" s="12"/>
    </row>
    <row r="37" s="1" customFormat="true" spans="2:6">
      <c r="B37" s="12"/>
      <c r="C37" s="13"/>
      <c r="D37" s="13"/>
      <c r="E37" s="13"/>
      <c r="F37" s="12"/>
    </row>
    <row r="38" s="1" customFormat="true" spans="2:6">
      <c r="B38" s="12"/>
      <c r="C38" s="12"/>
      <c r="D38" s="12"/>
      <c r="E38" s="12"/>
      <c r="F38" s="12"/>
    </row>
    <row r="39" s="1" customFormat="true" spans="2:6">
      <c r="B39" s="12"/>
      <c r="C39" s="12"/>
      <c r="D39" s="12"/>
      <c r="E39" s="12"/>
      <c r="F39" s="12"/>
    </row>
    <row r="40" s="1" customFormat="true" spans="2:6">
      <c r="B40" s="12"/>
      <c r="C40" s="12"/>
      <c r="D40" s="12"/>
      <c r="E40" s="12"/>
      <c r="F40" s="12"/>
    </row>
    <row r="41" s="1" customFormat="true" spans="2:6">
      <c r="B41" s="12"/>
      <c r="C41" s="12"/>
      <c r="D41" s="12"/>
      <c r="E41" s="12"/>
      <c r="F41" s="12"/>
    </row>
    <row r="42" s="1" customFormat="true" spans="2:6">
      <c r="B42" s="12"/>
      <c r="C42" s="12"/>
      <c r="D42" s="12"/>
      <c r="E42" s="12"/>
      <c r="F42" s="12"/>
    </row>
    <row r="43" s="1" customFormat="true" spans="2:6">
      <c r="B43" s="12"/>
      <c r="C43" s="12"/>
      <c r="D43" s="12"/>
      <c r="E43" s="12"/>
      <c r="F43" s="12"/>
    </row>
    <row r="44" s="1" customFormat="true" spans="2:6">
      <c r="B44" s="12"/>
      <c r="C44" s="12"/>
      <c r="D44" s="12"/>
      <c r="E44" s="12"/>
      <c r="F44" s="12"/>
    </row>
    <row r="45" s="1" customFormat="true" spans="2:6">
      <c r="B45" s="12"/>
      <c r="C45" s="12"/>
      <c r="D45" s="12"/>
      <c r="E45" s="12"/>
      <c r="F45" s="12"/>
    </row>
    <row r="46" s="1" customFormat="true" spans="2:6">
      <c r="B46" s="12"/>
      <c r="C46" s="12"/>
      <c r="D46" s="12"/>
      <c r="E46" s="12"/>
      <c r="F46" s="12"/>
    </row>
    <row r="47" s="1" customFormat="true" spans="2:6">
      <c r="B47" s="12"/>
      <c r="C47" s="12"/>
      <c r="D47" s="12"/>
      <c r="E47" s="12"/>
      <c r="F47" s="12"/>
    </row>
    <row r="48" s="1" customFormat="true" spans="2:6">
      <c r="B48" s="12"/>
      <c r="C48" s="12"/>
      <c r="D48" s="12"/>
      <c r="E48" s="12"/>
      <c r="F48" s="12"/>
    </row>
    <row r="49" s="1" customFormat="true" spans="2:6">
      <c r="B49" s="12"/>
      <c r="C49" s="12"/>
      <c r="D49" s="12"/>
      <c r="E49" s="12"/>
      <c r="F49" s="12"/>
    </row>
    <row r="50" s="1" customFormat="true" spans="2:6">
      <c r="B50" s="12"/>
      <c r="C50" s="12"/>
      <c r="D50" s="12"/>
      <c r="E50" s="12"/>
      <c r="F50" s="12"/>
    </row>
    <row r="51" s="1" customFormat="true" spans="2:6">
      <c r="B51" s="12"/>
      <c r="C51" s="12"/>
      <c r="D51" s="12"/>
      <c r="E51" s="12"/>
      <c r="F51" s="12"/>
    </row>
    <row r="52" s="1" customFormat="true" spans="2:6">
      <c r="B52" s="12"/>
      <c r="C52" s="12"/>
      <c r="D52" s="12"/>
      <c r="E52" s="12"/>
      <c r="F52" s="12"/>
    </row>
    <row r="53" s="1" customFormat="true" spans="2:6">
      <c r="B53" s="12"/>
      <c r="C53" s="12"/>
      <c r="D53" s="12"/>
      <c r="E53" s="12"/>
      <c r="F53" s="12"/>
    </row>
    <row r="54" s="1" customFormat="true" spans="2:6">
      <c r="B54" s="12"/>
      <c r="C54" s="12"/>
      <c r="D54" s="12"/>
      <c r="E54" s="12"/>
      <c r="F54" s="12"/>
    </row>
    <row r="55" s="1" customFormat="true" spans="2:6">
      <c r="B55" s="12"/>
      <c r="C55" s="12"/>
      <c r="D55" s="12"/>
      <c r="E55" s="12"/>
      <c r="F55" s="12"/>
    </row>
    <row r="56" s="1" customFormat="true" spans="2:6">
      <c r="B56" s="12"/>
      <c r="C56" s="12"/>
      <c r="D56" s="12"/>
      <c r="E56" s="12"/>
      <c r="F56" s="12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A12" sqref="$A12:$XFD12"/>
    </sheetView>
  </sheetViews>
  <sheetFormatPr defaultColWidth="10" defaultRowHeight="13.5" outlineLevelCol="5"/>
  <cols>
    <col min="1" max="1" width="0.133333333333333" customWidth="true"/>
    <col min="2" max="2" width="9.76666666666667" customWidth="true"/>
    <col min="3" max="3" width="40.7083333333333" customWidth="true"/>
    <col min="4" max="4" width="12.75" customWidth="true"/>
    <col min="5" max="5" width="13.1583333333333" customWidth="true"/>
    <col min="6" max="6" width="13.4333333333333" customWidth="true"/>
  </cols>
  <sheetData>
    <row r="1" ht="16.35" customHeight="true" spans="1:6">
      <c r="A1" s="17"/>
      <c r="B1" s="18" t="s">
        <v>27</v>
      </c>
      <c r="C1" s="17"/>
      <c r="D1" s="17"/>
      <c r="E1" s="17"/>
      <c r="F1" s="17"/>
    </row>
    <row r="2" ht="16.35" customHeight="true" spans="2:6">
      <c r="B2" s="70" t="s">
        <v>28</v>
      </c>
      <c r="C2" s="70"/>
      <c r="D2" s="70"/>
      <c r="E2" s="70"/>
      <c r="F2" s="70"/>
    </row>
    <row r="3" ht="16.35" customHeight="true" spans="2:6">
      <c r="B3" s="70"/>
      <c r="C3" s="70"/>
      <c r="D3" s="70"/>
      <c r="E3" s="70"/>
      <c r="F3" s="70"/>
    </row>
    <row r="4" ht="16.35" customHeight="true" spans="2:6">
      <c r="B4" s="17"/>
      <c r="C4" s="17"/>
      <c r="D4" s="17"/>
      <c r="E4" s="17"/>
      <c r="F4" s="17"/>
    </row>
    <row r="5" ht="20.7" customHeight="true" spans="2:6">
      <c r="B5" s="17"/>
      <c r="C5" s="17"/>
      <c r="D5" s="17"/>
      <c r="E5" s="17"/>
      <c r="F5" s="25" t="s">
        <v>2</v>
      </c>
    </row>
    <row r="6" ht="34.5" customHeight="true" spans="2:6">
      <c r="B6" s="71" t="s">
        <v>29</v>
      </c>
      <c r="C6" s="71"/>
      <c r="D6" s="71" t="s">
        <v>30</v>
      </c>
      <c r="E6" s="71"/>
      <c r="F6" s="71"/>
    </row>
    <row r="7" ht="29.3" customHeight="true" spans="2:6">
      <c r="B7" s="71" t="s">
        <v>31</v>
      </c>
      <c r="C7" s="71" t="s">
        <v>32</v>
      </c>
      <c r="D7" s="71" t="s">
        <v>33</v>
      </c>
      <c r="E7" s="71" t="s">
        <v>34</v>
      </c>
      <c r="F7" s="71" t="s">
        <v>35</v>
      </c>
    </row>
    <row r="8" ht="18.95" customHeight="true" spans="2:6">
      <c r="B8" s="21" t="s">
        <v>7</v>
      </c>
      <c r="C8" s="21"/>
      <c r="D8" s="52">
        <f>E8+F8</f>
        <v>1114.04</v>
      </c>
      <c r="E8" s="52">
        <f>E9+E16+E21+E26</f>
        <v>934.04</v>
      </c>
      <c r="F8" s="52">
        <v>180</v>
      </c>
    </row>
    <row r="9" ht="18.95" customHeight="true" spans="2:6">
      <c r="B9" s="68" t="s">
        <v>36</v>
      </c>
      <c r="C9" s="69" t="s">
        <v>14</v>
      </c>
      <c r="D9" s="52">
        <f t="shared" ref="D9:D28" si="0">E9+F9</f>
        <v>859.71</v>
      </c>
      <c r="E9" s="52">
        <f>55+624.71</f>
        <v>679.71</v>
      </c>
      <c r="F9" s="52">
        <v>180</v>
      </c>
    </row>
    <row r="10" ht="18.95" customHeight="true" spans="2:6">
      <c r="B10" s="46" t="s">
        <v>37</v>
      </c>
      <c r="C10" s="47" t="s">
        <v>38</v>
      </c>
      <c r="D10" s="52">
        <f t="shared" si="0"/>
        <v>856.1</v>
      </c>
      <c r="E10" s="52">
        <f>55+621.1</f>
        <v>676.1</v>
      </c>
      <c r="F10" s="52">
        <v>180</v>
      </c>
    </row>
    <row r="11" ht="18.95" customHeight="true" spans="2:6">
      <c r="B11" s="46" t="s">
        <v>39</v>
      </c>
      <c r="C11" s="47" t="s">
        <v>40</v>
      </c>
      <c r="D11" s="52">
        <f t="shared" si="0"/>
        <v>363.23</v>
      </c>
      <c r="E11" s="52">
        <v>363.23</v>
      </c>
      <c r="F11" s="52"/>
    </row>
    <row r="12" ht="18.95" customHeight="true" spans="2:6">
      <c r="B12" s="46" t="s">
        <v>41</v>
      </c>
      <c r="C12" s="47" t="s">
        <v>42</v>
      </c>
      <c r="D12" s="52">
        <f t="shared" si="0"/>
        <v>180</v>
      </c>
      <c r="E12" s="52"/>
      <c r="F12" s="52">
        <v>180</v>
      </c>
    </row>
    <row r="13" ht="18.95" customHeight="true" spans="2:6">
      <c r="B13" s="46" t="s">
        <v>43</v>
      </c>
      <c r="C13" s="47" t="s">
        <v>44</v>
      </c>
      <c r="D13" s="52">
        <f t="shared" si="0"/>
        <v>312.86</v>
      </c>
      <c r="E13" s="52">
        <f>257.86+55</f>
        <v>312.86</v>
      </c>
      <c r="F13" s="52"/>
    </row>
    <row r="14" ht="18.95" customHeight="true" spans="2:6">
      <c r="B14" s="46" t="s">
        <v>45</v>
      </c>
      <c r="C14" s="47" t="s">
        <v>46</v>
      </c>
      <c r="D14" s="52">
        <f t="shared" si="0"/>
        <v>3.61</v>
      </c>
      <c r="E14" s="52">
        <v>3.61</v>
      </c>
      <c r="F14" s="52"/>
    </row>
    <row r="15" ht="18.95" customHeight="true" spans="2:6">
      <c r="B15" s="46" t="s">
        <v>47</v>
      </c>
      <c r="C15" s="47" t="s">
        <v>48</v>
      </c>
      <c r="D15" s="52">
        <f t="shared" si="0"/>
        <v>3.61</v>
      </c>
      <c r="E15" s="52">
        <v>3.61</v>
      </c>
      <c r="F15" s="52"/>
    </row>
    <row r="16" ht="18.95" customHeight="true" spans="2:6">
      <c r="B16" s="68" t="s">
        <v>49</v>
      </c>
      <c r="C16" s="69" t="s">
        <v>16</v>
      </c>
      <c r="D16" s="52">
        <f t="shared" si="0"/>
        <v>150.92</v>
      </c>
      <c r="E16" s="52">
        <v>150.92</v>
      </c>
      <c r="F16" s="52"/>
    </row>
    <row r="17" ht="18.95" customHeight="true" spans="2:6">
      <c r="B17" s="46" t="s">
        <v>50</v>
      </c>
      <c r="C17" s="47" t="s">
        <v>51</v>
      </c>
      <c r="D17" s="52">
        <f t="shared" si="0"/>
        <v>150.92</v>
      </c>
      <c r="E17" s="52">
        <v>150.92</v>
      </c>
      <c r="F17" s="52"/>
    </row>
    <row r="18" ht="18.95" customHeight="true" spans="2:6">
      <c r="B18" s="46" t="s">
        <v>52</v>
      </c>
      <c r="C18" s="47" t="s">
        <v>53</v>
      </c>
      <c r="D18" s="52">
        <f t="shared" si="0"/>
        <v>71.48</v>
      </c>
      <c r="E18" s="52">
        <v>71.48</v>
      </c>
      <c r="F18" s="52"/>
    </row>
    <row r="19" ht="18.95" customHeight="true" spans="2:6">
      <c r="B19" s="46" t="s">
        <v>54</v>
      </c>
      <c r="C19" s="47" t="s">
        <v>55</v>
      </c>
      <c r="D19" s="52">
        <f t="shared" si="0"/>
        <v>35.74</v>
      </c>
      <c r="E19" s="52">
        <v>35.74</v>
      </c>
      <c r="F19" s="52"/>
    </row>
    <row r="20" ht="18.95" customHeight="true" spans="2:6">
      <c r="B20" s="46" t="s">
        <v>56</v>
      </c>
      <c r="C20" s="47" t="s">
        <v>57</v>
      </c>
      <c r="D20" s="52">
        <f t="shared" si="0"/>
        <v>43.7</v>
      </c>
      <c r="E20" s="52">
        <v>43.7</v>
      </c>
      <c r="F20" s="52"/>
    </row>
    <row r="21" ht="18.95" customHeight="true" spans="2:6">
      <c r="B21" s="68" t="s">
        <v>58</v>
      </c>
      <c r="C21" s="69" t="s">
        <v>18</v>
      </c>
      <c r="D21" s="52">
        <f t="shared" si="0"/>
        <v>46.01</v>
      </c>
      <c r="E21" s="52">
        <v>46.01</v>
      </c>
      <c r="F21" s="52"/>
    </row>
    <row r="22" ht="18.95" customHeight="true" spans="2:6">
      <c r="B22" s="46" t="s">
        <v>59</v>
      </c>
      <c r="C22" s="47" t="s">
        <v>60</v>
      </c>
      <c r="D22" s="52">
        <f t="shared" si="0"/>
        <v>46.01</v>
      </c>
      <c r="E22" s="52">
        <v>46.01</v>
      </c>
      <c r="F22" s="52"/>
    </row>
    <row r="23" ht="18.95" customHeight="true" spans="2:6">
      <c r="B23" s="46" t="s">
        <v>61</v>
      </c>
      <c r="C23" s="47" t="s">
        <v>62</v>
      </c>
      <c r="D23" s="52">
        <f t="shared" si="0"/>
        <v>23.03</v>
      </c>
      <c r="E23" s="52">
        <v>23.03</v>
      </c>
      <c r="F23" s="52"/>
    </row>
    <row r="24" ht="18.95" customHeight="true" spans="2:6">
      <c r="B24" s="46" t="s">
        <v>63</v>
      </c>
      <c r="C24" s="47" t="s">
        <v>64</v>
      </c>
      <c r="D24" s="52">
        <f t="shared" si="0"/>
        <v>14.95</v>
      </c>
      <c r="E24" s="52">
        <v>14.95</v>
      </c>
      <c r="F24" s="52"/>
    </row>
    <row r="25" ht="18.95" customHeight="true" spans="2:6">
      <c r="B25" s="46" t="s">
        <v>65</v>
      </c>
      <c r="C25" s="47" t="s">
        <v>66</v>
      </c>
      <c r="D25" s="52">
        <f t="shared" si="0"/>
        <v>8.04</v>
      </c>
      <c r="E25" s="52">
        <v>8.04</v>
      </c>
      <c r="F25" s="52"/>
    </row>
    <row r="26" ht="18.95" customHeight="true" spans="2:6">
      <c r="B26" s="68" t="s">
        <v>67</v>
      </c>
      <c r="C26" s="69" t="s">
        <v>19</v>
      </c>
      <c r="D26" s="52">
        <f t="shared" si="0"/>
        <v>57.4</v>
      </c>
      <c r="E26" s="52">
        <v>57.4</v>
      </c>
      <c r="F26" s="52"/>
    </row>
    <row r="27" ht="18.95" customHeight="true" spans="2:6">
      <c r="B27" s="46" t="s">
        <v>68</v>
      </c>
      <c r="C27" s="47" t="s">
        <v>69</v>
      </c>
      <c r="D27" s="52">
        <f t="shared" si="0"/>
        <v>57.4</v>
      </c>
      <c r="E27" s="52">
        <v>57.4</v>
      </c>
      <c r="F27" s="52"/>
    </row>
    <row r="28" ht="18.95" customHeight="true" spans="2:6">
      <c r="B28" s="46" t="s">
        <v>70</v>
      </c>
      <c r="C28" s="47" t="s">
        <v>71</v>
      </c>
      <c r="D28" s="52">
        <f t="shared" si="0"/>
        <v>57.4</v>
      </c>
      <c r="E28" s="52">
        <v>57.4</v>
      </c>
      <c r="F28" s="52"/>
    </row>
    <row r="29" ht="23.25" customHeight="true" spans="2:6">
      <c r="B29" s="74" t="s">
        <v>72</v>
      </c>
      <c r="C29" s="74"/>
      <c r="D29" s="74"/>
      <c r="E29" s="74"/>
      <c r="F29" s="74"/>
    </row>
  </sheetData>
  <mergeCells count="5">
    <mergeCell ref="B6:C6"/>
    <mergeCell ref="D6:F6"/>
    <mergeCell ref="B8:C8"/>
    <mergeCell ref="B29:F29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H15" sqref="H14:H15"/>
    </sheetView>
  </sheetViews>
  <sheetFormatPr defaultColWidth="10" defaultRowHeight="13.5" outlineLevelCol="5"/>
  <cols>
    <col min="1" max="1" width="0.266666666666667" customWidth="true"/>
    <col min="2" max="2" width="12.75" customWidth="true"/>
    <col min="3" max="3" width="36.1" customWidth="true"/>
    <col min="4" max="4" width="17.1" customWidth="true"/>
    <col min="5" max="5" width="16.5583333333333" customWidth="true"/>
    <col min="6" max="6" width="17.5" customWidth="true"/>
  </cols>
  <sheetData>
    <row r="1" ht="18.1" customHeight="true" spans="1:6">
      <c r="A1" s="17"/>
      <c r="B1" s="73" t="s">
        <v>73</v>
      </c>
      <c r="C1" s="59"/>
      <c r="D1" s="59"/>
      <c r="E1" s="59"/>
      <c r="F1" s="59"/>
    </row>
    <row r="2" ht="16.35" customHeight="true" spans="2:6">
      <c r="B2" s="65" t="s">
        <v>74</v>
      </c>
      <c r="C2" s="65"/>
      <c r="D2" s="65"/>
      <c r="E2" s="65"/>
      <c r="F2" s="65"/>
    </row>
    <row r="3" ht="16.35" customHeight="true" spans="2:6">
      <c r="B3" s="65"/>
      <c r="C3" s="65"/>
      <c r="D3" s="65"/>
      <c r="E3" s="65"/>
      <c r="F3" s="65"/>
    </row>
    <row r="4" ht="16.35" customHeight="true" spans="2:6">
      <c r="B4" s="59"/>
      <c r="C4" s="59"/>
      <c r="D4" s="59"/>
      <c r="E4" s="59"/>
      <c r="F4" s="59"/>
    </row>
    <row r="5" ht="19.8" customHeight="true" spans="2:6">
      <c r="B5" s="59"/>
      <c r="C5" s="59"/>
      <c r="D5" s="59"/>
      <c r="E5" s="59"/>
      <c r="F5" s="25" t="s">
        <v>2</v>
      </c>
    </row>
    <row r="6" ht="36.2" customHeight="true" spans="2:6">
      <c r="B6" s="66" t="s">
        <v>75</v>
      </c>
      <c r="C6" s="66"/>
      <c r="D6" s="66" t="s">
        <v>76</v>
      </c>
      <c r="E6" s="66"/>
      <c r="F6" s="66"/>
    </row>
    <row r="7" ht="27.6" customHeight="true" spans="2:6">
      <c r="B7" s="66" t="s">
        <v>77</v>
      </c>
      <c r="C7" s="66" t="s">
        <v>32</v>
      </c>
      <c r="D7" s="66" t="s">
        <v>33</v>
      </c>
      <c r="E7" s="66" t="s">
        <v>78</v>
      </c>
      <c r="F7" s="66" t="s">
        <v>79</v>
      </c>
    </row>
    <row r="8" ht="19.8" customHeight="true" spans="2:6">
      <c r="B8" s="67" t="s">
        <v>7</v>
      </c>
      <c r="C8" s="67"/>
      <c r="D8" s="22">
        <f>E8+F8</f>
        <v>934.04</v>
      </c>
      <c r="E8" s="22">
        <f>55+813.45</f>
        <v>868.45</v>
      </c>
      <c r="F8" s="22">
        <v>65.59</v>
      </c>
    </row>
    <row r="9" ht="19.8" customHeight="true" spans="2:6">
      <c r="B9" s="68" t="s">
        <v>80</v>
      </c>
      <c r="C9" s="69" t="s">
        <v>81</v>
      </c>
      <c r="D9" s="24">
        <f t="shared" ref="D9:D30" si="0">E9+F9</f>
        <v>806.37</v>
      </c>
      <c r="E9" s="24">
        <f>55+751.37</f>
        <v>806.37</v>
      </c>
      <c r="F9" s="24"/>
    </row>
    <row r="10" ht="18.95" customHeight="true" spans="2:6">
      <c r="B10" s="46" t="s">
        <v>82</v>
      </c>
      <c r="C10" s="47" t="s">
        <v>83</v>
      </c>
      <c r="D10" s="24">
        <f t="shared" si="0"/>
        <v>180.48</v>
      </c>
      <c r="E10" s="24">
        <v>180.48</v>
      </c>
      <c r="F10" s="24"/>
    </row>
    <row r="11" ht="18.95" customHeight="true" spans="2:6">
      <c r="B11" s="46" t="s">
        <v>84</v>
      </c>
      <c r="C11" s="47" t="s">
        <v>85</v>
      </c>
      <c r="D11" s="24">
        <f t="shared" si="0"/>
        <v>96.57</v>
      </c>
      <c r="E11" s="24">
        <v>96.57</v>
      </c>
      <c r="F11" s="24"/>
    </row>
    <row r="12" ht="18.95" customHeight="true" spans="2:6">
      <c r="B12" s="46" t="s">
        <v>86</v>
      </c>
      <c r="C12" s="47" t="s">
        <v>87</v>
      </c>
      <c r="D12" s="24">
        <f t="shared" si="0"/>
        <v>127.9</v>
      </c>
      <c r="E12" s="24">
        <v>127.9</v>
      </c>
      <c r="F12" s="24"/>
    </row>
    <row r="13" ht="18.95" customHeight="true" spans="2:6">
      <c r="B13" s="46" t="s">
        <v>88</v>
      </c>
      <c r="C13" s="47" t="s">
        <v>89</v>
      </c>
      <c r="D13" s="24">
        <f t="shared" si="0"/>
        <v>190.79</v>
      </c>
      <c r="E13" s="24">
        <f>55+135.79</f>
        <v>190.79</v>
      </c>
      <c r="F13" s="24"/>
    </row>
    <row r="14" ht="18.95" customHeight="true" spans="2:6">
      <c r="B14" s="46" t="s">
        <v>90</v>
      </c>
      <c r="C14" s="47" t="s">
        <v>91</v>
      </c>
      <c r="D14" s="24">
        <f t="shared" si="0"/>
        <v>71.48</v>
      </c>
      <c r="E14" s="24">
        <v>71.48</v>
      </c>
      <c r="F14" s="24"/>
    </row>
    <row r="15" ht="18.95" customHeight="true" spans="2:6">
      <c r="B15" s="46" t="s">
        <v>92</v>
      </c>
      <c r="C15" s="47" t="s">
        <v>93</v>
      </c>
      <c r="D15" s="24">
        <f t="shared" si="0"/>
        <v>35.74</v>
      </c>
      <c r="E15" s="24">
        <v>35.74</v>
      </c>
      <c r="F15" s="24"/>
    </row>
    <row r="16" ht="18.95" customHeight="true" spans="2:6">
      <c r="B16" s="46" t="s">
        <v>94</v>
      </c>
      <c r="C16" s="47" t="s">
        <v>95</v>
      </c>
      <c r="D16" s="24">
        <f t="shared" si="0"/>
        <v>37.97</v>
      </c>
      <c r="E16" s="24">
        <v>37.97</v>
      </c>
      <c r="F16" s="24"/>
    </row>
    <row r="17" ht="18.95" customHeight="true" spans="2:6">
      <c r="B17" s="46" t="s">
        <v>96</v>
      </c>
      <c r="C17" s="47" t="s">
        <v>97</v>
      </c>
      <c r="D17" s="24">
        <f t="shared" si="0"/>
        <v>8.04</v>
      </c>
      <c r="E17" s="24">
        <v>8.04</v>
      </c>
      <c r="F17" s="24"/>
    </row>
    <row r="18" ht="18.95" customHeight="true" spans="2:6">
      <c r="B18" s="46" t="s">
        <v>98</v>
      </c>
      <c r="C18" s="47" t="s">
        <v>99</v>
      </c>
      <c r="D18" s="24">
        <f t="shared" si="0"/>
        <v>57.4</v>
      </c>
      <c r="E18" s="24">
        <v>57.4</v>
      </c>
      <c r="F18" s="24"/>
    </row>
    <row r="19" ht="19.8" customHeight="true" spans="2:6">
      <c r="B19" s="68" t="s">
        <v>100</v>
      </c>
      <c r="C19" s="69" t="s">
        <v>101</v>
      </c>
      <c r="D19" s="24">
        <f t="shared" si="0"/>
        <v>82.87</v>
      </c>
      <c r="E19" s="24">
        <v>17.28</v>
      </c>
      <c r="F19" s="24">
        <v>65.59</v>
      </c>
    </row>
    <row r="20" ht="18.95" customHeight="true" spans="2:6">
      <c r="B20" s="46" t="s">
        <v>102</v>
      </c>
      <c r="C20" s="47" t="s">
        <v>103</v>
      </c>
      <c r="D20" s="24">
        <f t="shared" si="0"/>
        <v>12.61</v>
      </c>
      <c r="E20" s="24"/>
      <c r="F20" s="24">
        <v>12.61</v>
      </c>
    </row>
    <row r="21" ht="18.95" customHeight="true" spans="2:6">
      <c r="B21" s="46" t="s">
        <v>104</v>
      </c>
      <c r="C21" s="47" t="s">
        <v>105</v>
      </c>
      <c r="D21" s="24">
        <f t="shared" si="0"/>
        <v>3</v>
      </c>
      <c r="E21" s="24"/>
      <c r="F21" s="24">
        <v>3</v>
      </c>
    </row>
    <row r="22" ht="18.95" customHeight="true" spans="2:6">
      <c r="B22" s="46" t="s">
        <v>106</v>
      </c>
      <c r="C22" s="47" t="s">
        <v>107</v>
      </c>
      <c r="D22" s="24">
        <f t="shared" si="0"/>
        <v>7</v>
      </c>
      <c r="E22" s="24"/>
      <c r="F22" s="24">
        <v>7</v>
      </c>
    </row>
    <row r="23" ht="18.95" customHeight="true" spans="2:6">
      <c r="B23" s="46" t="s">
        <v>108</v>
      </c>
      <c r="C23" s="47" t="s">
        <v>109</v>
      </c>
      <c r="D23" s="24">
        <f t="shared" si="0"/>
        <v>7</v>
      </c>
      <c r="E23" s="24"/>
      <c r="F23" s="24">
        <v>7</v>
      </c>
    </row>
    <row r="24" ht="18.95" customHeight="true" spans="2:6">
      <c r="B24" s="46" t="s">
        <v>110</v>
      </c>
      <c r="C24" s="47" t="s">
        <v>111</v>
      </c>
      <c r="D24" s="24">
        <f t="shared" si="0"/>
        <v>11.97</v>
      </c>
      <c r="E24" s="24"/>
      <c r="F24" s="24">
        <v>11.97</v>
      </c>
    </row>
    <row r="25" ht="18.95" customHeight="true" spans="2:6">
      <c r="B25" s="46" t="s">
        <v>112</v>
      </c>
      <c r="C25" s="47" t="s">
        <v>113</v>
      </c>
      <c r="D25" s="24">
        <f t="shared" si="0"/>
        <v>3.61</v>
      </c>
      <c r="E25" s="24"/>
      <c r="F25" s="24">
        <v>3.61</v>
      </c>
    </row>
    <row r="26" ht="18.95" customHeight="true" spans="2:6">
      <c r="B26" s="46" t="s">
        <v>114</v>
      </c>
      <c r="C26" s="47" t="s">
        <v>115</v>
      </c>
      <c r="D26" s="24">
        <f t="shared" si="0"/>
        <v>20.4</v>
      </c>
      <c r="E26" s="24"/>
      <c r="F26" s="24">
        <v>20.4</v>
      </c>
    </row>
    <row r="27" ht="18.95" customHeight="true" spans="2:6">
      <c r="B27" s="46" t="s">
        <v>116</v>
      </c>
      <c r="C27" s="47" t="s">
        <v>117</v>
      </c>
      <c r="D27" s="24">
        <f t="shared" si="0"/>
        <v>17.28</v>
      </c>
      <c r="E27" s="24">
        <v>17.28</v>
      </c>
      <c r="F27" s="24"/>
    </row>
    <row r="28" ht="19.8" customHeight="true" spans="2:6">
      <c r="B28" s="68" t="s">
        <v>118</v>
      </c>
      <c r="C28" s="69" t="s">
        <v>119</v>
      </c>
      <c r="D28" s="24">
        <f t="shared" si="0"/>
        <v>44.8</v>
      </c>
      <c r="E28" s="24">
        <v>44.8</v>
      </c>
      <c r="F28" s="24"/>
    </row>
    <row r="29" ht="18.95" customHeight="true" spans="2:6">
      <c r="B29" s="46" t="s">
        <v>120</v>
      </c>
      <c r="C29" s="47" t="s">
        <v>121</v>
      </c>
      <c r="D29" s="24">
        <f t="shared" si="0"/>
        <v>43.7</v>
      </c>
      <c r="E29" s="24">
        <v>43.7</v>
      </c>
      <c r="F29" s="24"/>
    </row>
    <row r="30" ht="18.95" customHeight="true" spans="2:6">
      <c r="B30" s="46" t="s">
        <v>122</v>
      </c>
      <c r="C30" s="47" t="s">
        <v>123</v>
      </c>
      <c r="D30" s="24">
        <f t="shared" si="0"/>
        <v>1.1</v>
      </c>
      <c r="E30" s="24">
        <v>1.1</v>
      </c>
      <c r="F30" s="24"/>
    </row>
  </sheetData>
  <mergeCells count="4">
    <mergeCell ref="B6:C6"/>
    <mergeCell ref="D6:F6"/>
    <mergeCell ref="B8:C8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E9" sqref="E9"/>
    </sheetView>
  </sheetViews>
  <sheetFormatPr defaultColWidth="10" defaultRowHeight="13.5" outlineLevelCol="6"/>
  <cols>
    <col min="1" max="1" width="0.408333333333333" customWidth="true"/>
    <col min="2" max="2" width="20.625" customWidth="true"/>
    <col min="3" max="3" width="19.4083333333333" customWidth="true"/>
    <col min="4" max="4" width="16.5583333333333" customWidth="true"/>
    <col min="5" max="5" width="18.8666666666667" customWidth="true"/>
    <col min="6" max="6" width="17.775" customWidth="true"/>
    <col min="7" max="7" width="17.2333333333333" customWidth="true"/>
  </cols>
  <sheetData>
    <row r="1" ht="16.35" customHeight="true" spans="1:2">
      <c r="A1" s="17"/>
      <c r="B1" s="18" t="s">
        <v>124</v>
      </c>
    </row>
    <row r="2" ht="16.35" customHeight="true" spans="2:7">
      <c r="B2" s="70" t="s">
        <v>125</v>
      </c>
      <c r="C2" s="70"/>
      <c r="D2" s="70"/>
      <c r="E2" s="70"/>
      <c r="F2" s="70"/>
      <c r="G2" s="70"/>
    </row>
    <row r="3" ht="16.35" customHeight="true" spans="2:7">
      <c r="B3" s="70"/>
      <c r="C3" s="70"/>
      <c r="D3" s="70"/>
      <c r="E3" s="70"/>
      <c r="F3" s="70"/>
      <c r="G3" s="70"/>
    </row>
    <row r="4" ht="16.35" customHeight="true" spans="2:7">
      <c r="B4" s="70"/>
      <c r="C4" s="70"/>
      <c r="D4" s="70"/>
      <c r="E4" s="70"/>
      <c r="F4" s="70"/>
      <c r="G4" s="70"/>
    </row>
    <row r="5" ht="20.7" customHeight="true" spans="7:7">
      <c r="G5" s="25" t="s">
        <v>2</v>
      </c>
    </row>
    <row r="6" ht="38.8" customHeight="true" spans="2:7">
      <c r="B6" s="71" t="s">
        <v>30</v>
      </c>
      <c r="C6" s="71"/>
      <c r="D6" s="71"/>
      <c r="E6" s="71"/>
      <c r="F6" s="71"/>
      <c r="G6" s="71"/>
    </row>
    <row r="7" ht="36.2" customHeight="true" spans="2:7">
      <c r="B7" s="71" t="s">
        <v>7</v>
      </c>
      <c r="C7" s="71" t="s">
        <v>126</v>
      </c>
      <c r="D7" s="71" t="s">
        <v>127</v>
      </c>
      <c r="E7" s="71"/>
      <c r="F7" s="71"/>
      <c r="G7" s="71" t="s">
        <v>128</v>
      </c>
    </row>
    <row r="8" ht="36.2" customHeight="true" spans="2:7">
      <c r="B8" s="71"/>
      <c r="C8" s="71"/>
      <c r="D8" s="71" t="s">
        <v>129</v>
      </c>
      <c r="E8" s="71" t="s">
        <v>130</v>
      </c>
      <c r="F8" s="71" t="s">
        <v>131</v>
      </c>
      <c r="G8" s="71"/>
    </row>
    <row r="9" ht="25.85" customHeight="true" spans="2:7">
      <c r="B9" s="72">
        <v>20.4</v>
      </c>
      <c r="C9" s="72"/>
      <c r="D9" s="72">
        <v>20.4</v>
      </c>
      <c r="E9" s="72"/>
      <c r="F9" s="72">
        <v>20.4</v>
      </c>
      <c r="G9" s="72"/>
    </row>
  </sheetData>
  <mergeCells count="6">
    <mergeCell ref="B6:G6"/>
    <mergeCell ref="D7:F7"/>
    <mergeCell ref="B7:B8"/>
    <mergeCell ref="C7:C8"/>
    <mergeCell ref="G7:G8"/>
    <mergeCell ref="B2:G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true"/>
    <col min="2" max="2" width="11.5333333333333" customWidth="true"/>
    <col min="3" max="3" width="36.5" customWidth="true"/>
    <col min="4" max="4" width="15.3333333333333" customWidth="true"/>
    <col min="5" max="5" width="14.7916666666667" customWidth="true"/>
    <col min="6" max="6" width="15.3333333333333" customWidth="true"/>
  </cols>
  <sheetData>
    <row r="1" ht="16.35" customHeight="true" spans="1:6">
      <c r="A1" s="17"/>
      <c r="B1" s="64" t="s">
        <v>132</v>
      </c>
      <c r="C1" s="59"/>
      <c r="D1" s="59"/>
      <c r="E1" s="59"/>
      <c r="F1" s="59"/>
    </row>
    <row r="2" ht="25" customHeight="true" spans="2:6">
      <c r="B2" s="65" t="s">
        <v>133</v>
      </c>
      <c r="C2" s="65"/>
      <c r="D2" s="65"/>
      <c r="E2" s="65"/>
      <c r="F2" s="65"/>
    </row>
    <row r="3" ht="26.7" customHeight="true" spans="2:6">
      <c r="B3" s="65"/>
      <c r="C3" s="65"/>
      <c r="D3" s="65"/>
      <c r="E3" s="65"/>
      <c r="F3" s="65"/>
    </row>
    <row r="4" ht="16.35" customHeight="true" spans="2:6">
      <c r="B4" s="59"/>
      <c r="C4" s="59"/>
      <c r="D4" s="59"/>
      <c r="E4" s="59"/>
      <c r="F4" s="59"/>
    </row>
    <row r="5" ht="21.55" customHeight="true" spans="2:6">
      <c r="B5" s="59"/>
      <c r="C5" s="59"/>
      <c r="D5" s="59"/>
      <c r="E5" s="59"/>
      <c r="F5" s="25" t="s">
        <v>2</v>
      </c>
    </row>
    <row r="6" ht="33.6" customHeight="true" spans="2:6">
      <c r="B6" s="66" t="s">
        <v>31</v>
      </c>
      <c r="C6" s="66" t="s">
        <v>32</v>
      </c>
      <c r="D6" s="66" t="s">
        <v>134</v>
      </c>
      <c r="E6" s="66"/>
      <c r="F6" s="66"/>
    </row>
    <row r="7" ht="31.05" customHeight="true" spans="2:6">
      <c r="B7" s="66"/>
      <c r="C7" s="66"/>
      <c r="D7" s="66" t="s">
        <v>33</v>
      </c>
      <c r="E7" s="66" t="s">
        <v>34</v>
      </c>
      <c r="F7" s="66" t="s">
        <v>35</v>
      </c>
    </row>
    <row r="8" ht="20.7" customHeight="true" spans="2:6">
      <c r="B8" s="67" t="s">
        <v>7</v>
      </c>
      <c r="C8" s="67"/>
      <c r="D8" s="22"/>
      <c r="E8" s="22"/>
      <c r="F8" s="22"/>
    </row>
    <row r="9" ht="16.35" customHeight="true" spans="2:6">
      <c r="B9" s="68"/>
      <c r="C9" s="69"/>
      <c r="D9" s="24"/>
      <c r="E9" s="24"/>
      <c r="F9" s="24"/>
    </row>
    <row r="10" ht="16.35" customHeight="true" spans="2:6">
      <c r="B10" s="46" t="s">
        <v>135</v>
      </c>
      <c r="C10" s="47" t="s">
        <v>135</v>
      </c>
      <c r="D10" s="24"/>
      <c r="E10" s="24"/>
      <c r="F10" s="24"/>
    </row>
    <row r="11" ht="16.35" customHeight="true" spans="2:6">
      <c r="B11" s="46" t="s">
        <v>136</v>
      </c>
      <c r="C11" s="47" t="s">
        <v>136</v>
      </c>
      <c r="D11" s="24"/>
      <c r="E11" s="24"/>
      <c r="F11" s="24"/>
    </row>
    <row r="12" ht="16.35" customHeight="true" spans="2:6">
      <c r="B12" s="17" t="s">
        <v>137</v>
      </c>
      <c r="C12" s="17"/>
      <c r="D12" s="17"/>
      <c r="E12" s="17"/>
      <c r="F12" s="17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F18" sqref="F18"/>
    </sheetView>
  </sheetViews>
  <sheetFormatPr defaultColWidth="10" defaultRowHeight="13.5" outlineLevelCol="5"/>
  <cols>
    <col min="1" max="1" width="0.816666666666667" customWidth="true"/>
    <col min="2" max="2" width="0.133333333333333" customWidth="true"/>
    <col min="3" max="3" width="26.0583333333333" customWidth="true"/>
    <col min="4" max="4" width="16.825" customWidth="true"/>
    <col min="5" max="5" width="26.6" customWidth="true"/>
    <col min="6" max="6" width="17.3666666666667" customWidth="true"/>
  </cols>
  <sheetData>
    <row r="1" ht="16.35" customHeight="true" spans="1:3">
      <c r="A1" s="17"/>
      <c r="C1" s="18" t="s">
        <v>138</v>
      </c>
    </row>
    <row r="2" ht="16.35" customHeight="true" spans="3:6">
      <c r="C2" s="26" t="s">
        <v>139</v>
      </c>
      <c r="D2" s="26"/>
      <c r="E2" s="26"/>
      <c r="F2" s="26"/>
    </row>
    <row r="3" ht="16.35" customHeight="true" spans="3:6">
      <c r="C3" s="26"/>
      <c r="D3" s="26"/>
      <c r="E3" s="26"/>
      <c r="F3" s="26"/>
    </row>
    <row r="4" ht="16.35" customHeight="true"/>
    <row r="5" ht="23.25" customHeight="true" spans="6:6">
      <c r="F5" s="63" t="s">
        <v>2</v>
      </c>
    </row>
    <row r="6" ht="34.5" customHeight="true" spans="3:6">
      <c r="C6" s="56" t="s">
        <v>3</v>
      </c>
      <c r="D6" s="56"/>
      <c r="E6" s="56" t="s">
        <v>4</v>
      </c>
      <c r="F6" s="56"/>
    </row>
    <row r="7" ht="32.75" customHeight="true" spans="3:6">
      <c r="C7" s="56" t="s">
        <v>5</v>
      </c>
      <c r="D7" s="56" t="s">
        <v>6</v>
      </c>
      <c r="E7" s="56" t="s">
        <v>5</v>
      </c>
      <c r="F7" s="56" t="s">
        <v>6</v>
      </c>
    </row>
    <row r="8" ht="25" customHeight="true" spans="3:6">
      <c r="C8" s="57" t="s">
        <v>7</v>
      </c>
      <c r="D8" s="58">
        <v>879.04</v>
      </c>
      <c r="E8" s="57" t="s">
        <v>7</v>
      </c>
      <c r="F8" s="58">
        <f>F9+F10+F11+F12</f>
        <v>1114.04</v>
      </c>
    </row>
    <row r="9" ht="20.7" customHeight="true" spans="2:6">
      <c r="B9" s="59" t="s">
        <v>140</v>
      </c>
      <c r="C9" s="32" t="s">
        <v>13</v>
      </c>
      <c r="D9" s="58">
        <v>879.04</v>
      </c>
      <c r="E9" s="32" t="s">
        <v>14</v>
      </c>
      <c r="F9" s="58">
        <f>235+624.71</f>
        <v>859.71</v>
      </c>
    </row>
    <row r="10" ht="20.7" customHeight="true" spans="2:6">
      <c r="B10" s="59"/>
      <c r="C10" s="32" t="s">
        <v>15</v>
      </c>
      <c r="D10" s="58"/>
      <c r="E10" s="32" t="s">
        <v>16</v>
      </c>
      <c r="F10" s="58">
        <v>150.92</v>
      </c>
    </row>
    <row r="11" ht="20.7" customHeight="true" spans="2:6">
      <c r="B11" s="59"/>
      <c r="C11" s="32" t="s">
        <v>17</v>
      </c>
      <c r="D11" s="58"/>
      <c r="E11" s="32" t="s">
        <v>18</v>
      </c>
      <c r="F11" s="58">
        <v>46.01</v>
      </c>
    </row>
    <row r="12" ht="20.7" customHeight="true" spans="2:6">
      <c r="B12" s="59"/>
      <c r="C12" s="32" t="s">
        <v>141</v>
      </c>
      <c r="D12" s="58"/>
      <c r="E12" s="32" t="s">
        <v>19</v>
      </c>
      <c r="F12" s="58">
        <v>57.4</v>
      </c>
    </row>
    <row r="13" ht="20.7" customHeight="true" spans="2:6">
      <c r="B13" s="59"/>
      <c r="C13" s="32" t="s">
        <v>142</v>
      </c>
      <c r="D13" s="58"/>
      <c r="E13" s="32"/>
      <c r="F13" s="58"/>
    </row>
    <row r="14" ht="20.7" customHeight="true" spans="2:6">
      <c r="B14" s="59"/>
      <c r="C14" s="32" t="s">
        <v>143</v>
      </c>
      <c r="D14" s="58"/>
      <c r="E14" s="32"/>
      <c r="F14" s="58"/>
    </row>
    <row r="15" ht="20.7" customHeight="true" spans="2:6">
      <c r="B15" s="59"/>
      <c r="C15" s="32" t="s">
        <v>144</v>
      </c>
      <c r="D15" s="58"/>
      <c r="E15" s="32"/>
      <c r="F15" s="58"/>
    </row>
    <row r="16" ht="20.7" customHeight="true" spans="2:6">
      <c r="B16" s="59"/>
      <c r="C16" s="32" t="s">
        <v>145</v>
      </c>
      <c r="D16" s="58"/>
      <c r="E16" s="32"/>
      <c r="F16" s="58"/>
    </row>
    <row r="17" ht="20.7" customHeight="true" spans="2:6">
      <c r="B17" s="59"/>
      <c r="C17" s="32" t="s">
        <v>146</v>
      </c>
      <c r="D17" s="58"/>
      <c r="E17" s="32"/>
      <c r="F17" s="58"/>
    </row>
    <row r="18" ht="15.75" spans="3:6">
      <c r="C18" s="29" t="s">
        <v>20</v>
      </c>
      <c r="D18" s="58">
        <v>235</v>
      </c>
      <c r="E18" s="29" t="s">
        <v>21</v>
      </c>
      <c r="F18" s="60"/>
    </row>
    <row r="19" ht="15.75" spans="3:6">
      <c r="C19" s="35" t="s">
        <v>22</v>
      </c>
      <c r="D19" s="58">
        <v>235</v>
      </c>
      <c r="E19" s="61"/>
      <c r="F19" s="60"/>
    </row>
    <row r="20" ht="15.75" spans="3:6">
      <c r="C20" s="35" t="s">
        <v>23</v>
      </c>
      <c r="D20" s="60"/>
      <c r="E20" s="61"/>
      <c r="F20" s="60"/>
    </row>
    <row r="21" ht="15.75" spans="3:6">
      <c r="C21" s="35" t="s">
        <v>24</v>
      </c>
      <c r="D21" s="60"/>
      <c r="E21" s="61"/>
      <c r="F21" s="60"/>
    </row>
    <row r="22" spans="3:6">
      <c r="C22" s="61"/>
      <c r="D22" s="60"/>
      <c r="E22" s="61"/>
      <c r="F22" s="60"/>
    </row>
    <row r="23" ht="15.75" spans="3:6">
      <c r="C23" s="57" t="s">
        <v>25</v>
      </c>
      <c r="D23" s="62">
        <f>D8+D18</f>
        <v>1114.04</v>
      </c>
      <c r="E23" s="57" t="s">
        <v>26</v>
      </c>
      <c r="F23" s="62">
        <f>F8</f>
        <v>1114.04</v>
      </c>
    </row>
  </sheetData>
  <mergeCells count="3">
    <mergeCell ref="C6:D6"/>
    <mergeCell ref="E6:F6"/>
    <mergeCell ref="C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C6" sqref="C6"/>
    </sheetView>
  </sheetViews>
  <sheetFormatPr defaultColWidth="10" defaultRowHeight="13.5"/>
  <cols>
    <col min="1" max="1" width="0.408333333333333" customWidth="true"/>
    <col min="2" max="2" width="10.0416666666667" customWidth="true"/>
    <col min="3" max="3" width="29.9916666666667" customWidth="true"/>
    <col min="4" max="5" width="11.5333333333333" customWidth="true"/>
    <col min="6" max="6" width="9.76666666666667" customWidth="true"/>
    <col min="7" max="7" width="10.125" customWidth="true"/>
    <col min="8" max="8" width="9.5" customWidth="true"/>
    <col min="9" max="9" width="8.5" customWidth="true"/>
    <col min="10" max="10" width="9.25" customWidth="true"/>
    <col min="11" max="11" width="6.875" customWidth="true"/>
    <col min="12" max="12" width="7.875" customWidth="true"/>
    <col min="13" max="13" width="7.5" customWidth="true"/>
    <col min="14" max="14" width="8.25" customWidth="true"/>
  </cols>
  <sheetData>
    <row r="1" ht="16.35" customHeight="true" spans="1:2">
      <c r="A1" s="17"/>
      <c r="B1" s="18" t="s">
        <v>147</v>
      </c>
    </row>
    <row r="2" ht="16.35" customHeight="true" spans="2:14">
      <c r="B2" s="26" t="s">
        <v>148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ht="6" customHeight="true" spans="2:14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ht="15" customHeight="true" spans="14:14">
      <c r="N4" s="25" t="s">
        <v>2</v>
      </c>
    </row>
    <row r="5" ht="25" customHeight="true" spans="2:14">
      <c r="B5" s="38" t="s">
        <v>149</v>
      </c>
      <c r="C5" s="38"/>
      <c r="D5" s="38" t="s">
        <v>33</v>
      </c>
      <c r="E5" s="48" t="s">
        <v>150</v>
      </c>
      <c r="F5" s="49" t="s">
        <v>151</v>
      </c>
      <c r="G5" s="49" t="s">
        <v>152</v>
      </c>
      <c r="H5" s="49" t="s">
        <v>153</v>
      </c>
      <c r="I5" s="49" t="s">
        <v>154</v>
      </c>
      <c r="J5" s="49" t="s">
        <v>155</v>
      </c>
      <c r="K5" s="49" t="s">
        <v>156</v>
      </c>
      <c r="L5" s="49" t="s">
        <v>157</v>
      </c>
      <c r="M5" s="49" t="s">
        <v>158</v>
      </c>
      <c r="N5" s="49" t="s">
        <v>159</v>
      </c>
    </row>
    <row r="6" ht="21" customHeight="true" spans="2:14">
      <c r="B6" s="38" t="s">
        <v>77</v>
      </c>
      <c r="C6" s="38" t="s">
        <v>32</v>
      </c>
      <c r="D6" s="38"/>
      <c r="E6" s="50"/>
      <c r="F6" s="49"/>
      <c r="G6" s="49"/>
      <c r="H6" s="49"/>
      <c r="I6" s="49"/>
      <c r="J6" s="49"/>
      <c r="K6" s="49"/>
      <c r="L6" s="49"/>
      <c r="M6" s="49"/>
      <c r="N6" s="49"/>
    </row>
    <row r="7" ht="20.7" customHeight="true" spans="2:14">
      <c r="B7" s="39" t="s">
        <v>7</v>
      </c>
      <c r="C7" s="39"/>
      <c r="D7" s="40">
        <f>E7+F7</f>
        <v>1114.04</v>
      </c>
      <c r="E7" s="40">
        <v>235</v>
      </c>
      <c r="F7" s="40">
        <v>879.04</v>
      </c>
      <c r="G7" s="40"/>
      <c r="H7" s="40"/>
      <c r="I7" s="40"/>
      <c r="J7" s="40"/>
      <c r="K7" s="40"/>
      <c r="L7" s="40"/>
      <c r="M7" s="40"/>
      <c r="N7" s="40"/>
    </row>
    <row r="8" ht="20.7" customHeight="true" spans="2:14">
      <c r="B8" s="41" t="s">
        <v>36</v>
      </c>
      <c r="C8" s="42" t="s">
        <v>14</v>
      </c>
      <c r="D8" s="43">
        <f>E8+F8</f>
        <v>859.71</v>
      </c>
      <c r="E8" s="43">
        <v>235</v>
      </c>
      <c r="F8" s="43">
        <v>624.71</v>
      </c>
      <c r="G8" s="43"/>
      <c r="H8" s="43"/>
      <c r="I8" s="43"/>
      <c r="J8" s="43"/>
      <c r="K8" s="43"/>
      <c r="L8" s="43"/>
      <c r="M8" s="43"/>
      <c r="N8" s="43"/>
    </row>
    <row r="9" ht="18.1" customHeight="true" spans="2:14">
      <c r="B9" s="44" t="s">
        <v>160</v>
      </c>
      <c r="C9" s="45" t="s">
        <v>161</v>
      </c>
      <c r="D9" s="43">
        <f t="shared" ref="D9:D27" si="0">E9+F9</f>
        <v>856.1</v>
      </c>
      <c r="E9" s="43">
        <v>235</v>
      </c>
      <c r="F9" s="43">
        <v>621.1</v>
      </c>
      <c r="G9" s="43"/>
      <c r="H9" s="43"/>
      <c r="I9" s="43"/>
      <c r="J9" s="43"/>
      <c r="K9" s="43"/>
      <c r="L9" s="43"/>
      <c r="M9" s="43"/>
      <c r="N9" s="43"/>
    </row>
    <row r="10" ht="19.8" customHeight="true" spans="2:14">
      <c r="B10" s="44" t="s">
        <v>162</v>
      </c>
      <c r="C10" s="45" t="s">
        <v>163</v>
      </c>
      <c r="D10" s="43">
        <f t="shared" si="0"/>
        <v>363.23</v>
      </c>
      <c r="E10" s="43"/>
      <c r="F10" s="43">
        <v>363.23</v>
      </c>
      <c r="G10" s="51"/>
      <c r="H10" s="51"/>
      <c r="I10" s="51"/>
      <c r="J10" s="51"/>
      <c r="K10" s="51"/>
      <c r="L10" s="51"/>
      <c r="M10" s="51"/>
      <c r="N10" s="51"/>
    </row>
    <row r="11" customFormat="true" ht="18.95" customHeight="true" spans="2:14">
      <c r="B11" s="46" t="s">
        <v>41</v>
      </c>
      <c r="C11" s="47" t="s">
        <v>42</v>
      </c>
      <c r="D11" s="43">
        <f t="shared" si="0"/>
        <v>180</v>
      </c>
      <c r="E11" s="52">
        <v>180</v>
      </c>
      <c r="F11" s="53"/>
      <c r="G11" s="54"/>
      <c r="H11" s="54"/>
      <c r="I11" s="54"/>
      <c r="J11" s="54"/>
      <c r="K11" s="54"/>
      <c r="L11" s="54"/>
      <c r="M11" s="54"/>
      <c r="N11" s="54"/>
    </row>
    <row r="12" ht="19.8" customHeight="true" spans="2:14">
      <c r="B12" s="44" t="s">
        <v>164</v>
      </c>
      <c r="C12" s="45" t="s">
        <v>165</v>
      </c>
      <c r="D12" s="43">
        <f t="shared" si="0"/>
        <v>312.86</v>
      </c>
      <c r="E12" s="43">
        <v>55</v>
      </c>
      <c r="F12" s="43">
        <v>257.86</v>
      </c>
      <c r="G12" s="55"/>
      <c r="H12" s="55"/>
      <c r="I12" s="55"/>
      <c r="J12" s="55"/>
      <c r="K12" s="55"/>
      <c r="L12" s="55"/>
      <c r="M12" s="55"/>
      <c r="N12" s="55"/>
    </row>
    <row r="13" ht="18.1" customHeight="true" spans="2:14">
      <c r="B13" s="44" t="s">
        <v>166</v>
      </c>
      <c r="C13" s="45" t="s">
        <v>167</v>
      </c>
      <c r="D13" s="43">
        <f t="shared" si="0"/>
        <v>3.61</v>
      </c>
      <c r="E13" s="43"/>
      <c r="F13" s="43">
        <v>3.61</v>
      </c>
      <c r="G13" s="43"/>
      <c r="H13" s="43"/>
      <c r="I13" s="43"/>
      <c r="J13" s="43"/>
      <c r="K13" s="43"/>
      <c r="L13" s="43"/>
      <c r="M13" s="43"/>
      <c r="N13" s="43"/>
    </row>
    <row r="14" ht="19.8" customHeight="true" spans="2:14">
      <c r="B14" s="44" t="s">
        <v>168</v>
      </c>
      <c r="C14" s="45" t="s">
        <v>169</v>
      </c>
      <c r="D14" s="43">
        <f t="shared" si="0"/>
        <v>3.61</v>
      </c>
      <c r="E14" s="43"/>
      <c r="F14" s="43">
        <v>3.61</v>
      </c>
      <c r="G14" s="43"/>
      <c r="H14" s="43"/>
      <c r="I14" s="43"/>
      <c r="J14" s="43"/>
      <c r="K14" s="43"/>
      <c r="L14" s="43"/>
      <c r="M14" s="43"/>
      <c r="N14" s="43"/>
    </row>
    <row r="15" ht="20.7" customHeight="true" spans="2:14">
      <c r="B15" s="41" t="s">
        <v>49</v>
      </c>
      <c r="C15" s="42" t="s">
        <v>16</v>
      </c>
      <c r="D15" s="43">
        <f t="shared" si="0"/>
        <v>150.92</v>
      </c>
      <c r="E15" s="43"/>
      <c r="F15" s="43">
        <v>150.92</v>
      </c>
      <c r="G15" s="43"/>
      <c r="H15" s="43"/>
      <c r="I15" s="43"/>
      <c r="J15" s="43"/>
      <c r="K15" s="43"/>
      <c r="L15" s="43"/>
      <c r="M15" s="43"/>
      <c r="N15" s="43"/>
    </row>
    <row r="16" ht="18.1" customHeight="true" spans="2:14">
      <c r="B16" s="44" t="s">
        <v>170</v>
      </c>
      <c r="C16" s="45" t="s">
        <v>171</v>
      </c>
      <c r="D16" s="43">
        <f t="shared" si="0"/>
        <v>150.92</v>
      </c>
      <c r="E16" s="43"/>
      <c r="F16" s="43">
        <v>150.92</v>
      </c>
      <c r="G16" s="43"/>
      <c r="H16" s="43"/>
      <c r="I16" s="43"/>
      <c r="J16" s="43"/>
      <c r="K16" s="43"/>
      <c r="L16" s="43"/>
      <c r="M16" s="43"/>
      <c r="N16" s="43"/>
    </row>
    <row r="17" ht="19.8" customHeight="true" spans="2:14">
      <c r="B17" s="44" t="s">
        <v>172</v>
      </c>
      <c r="C17" s="45" t="s">
        <v>173</v>
      </c>
      <c r="D17" s="43">
        <f t="shared" si="0"/>
        <v>71.48</v>
      </c>
      <c r="E17" s="43"/>
      <c r="F17" s="43">
        <v>71.48</v>
      </c>
      <c r="G17" s="43"/>
      <c r="H17" s="43"/>
      <c r="I17" s="43"/>
      <c r="J17" s="43"/>
      <c r="K17" s="43"/>
      <c r="L17" s="43"/>
      <c r="M17" s="43"/>
      <c r="N17" s="43"/>
    </row>
    <row r="18" ht="19.8" customHeight="true" spans="2:14">
      <c r="B18" s="44" t="s">
        <v>174</v>
      </c>
      <c r="C18" s="45" t="s">
        <v>175</v>
      </c>
      <c r="D18" s="43">
        <f t="shared" si="0"/>
        <v>35.74</v>
      </c>
      <c r="E18" s="43"/>
      <c r="F18" s="43">
        <v>35.74</v>
      </c>
      <c r="G18" s="43"/>
      <c r="H18" s="43"/>
      <c r="I18" s="43"/>
      <c r="J18" s="43"/>
      <c r="K18" s="43"/>
      <c r="L18" s="43"/>
      <c r="M18" s="43"/>
      <c r="N18" s="43"/>
    </row>
    <row r="19" ht="19.8" customHeight="true" spans="2:14">
      <c r="B19" s="44" t="s">
        <v>176</v>
      </c>
      <c r="C19" s="45" t="s">
        <v>177</v>
      </c>
      <c r="D19" s="43">
        <f t="shared" si="0"/>
        <v>43.7</v>
      </c>
      <c r="E19" s="43"/>
      <c r="F19" s="43">
        <v>43.7</v>
      </c>
      <c r="G19" s="43"/>
      <c r="H19" s="43"/>
      <c r="I19" s="43"/>
      <c r="J19" s="43"/>
      <c r="K19" s="43"/>
      <c r="L19" s="43"/>
      <c r="M19" s="43"/>
      <c r="N19" s="43"/>
    </row>
    <row r="20" ht="20.7" customHeight="true" spans="2:14">
      <c r="B20" s="41" t="s">
        <v>58</v>
      </c>
      <c r="C20" s="42" t="s">
        <v>18</v>
      </c>
      <c r="D20" s="43">
        <f t="shared" si="0"/>
        <v>46.01</v>
      </c>
      <c r="E20" s="43"/>
      <c r="F20" s="43">
        <v>46.01</v>
      </c>
      <c r="G20" s="43"/>
      <c r="H20" s="43"/>
      <c r="I20" s="43"/>
      <c r="J20" s="43"/>
      <c r="K20" s="43"/>
      <c r="L20" s="43"/>
      <c r="M20" s="43"/>
      <c r="N20" s="43"/>
    </row>
    <row r="21" ht="18.1" customHeight="true" spans="2:14">
      <c r="B21" s="44" t="s">
        <v>178</v>
      </c>
      <c r="C21" s="45" t="s">
        <v>179</v>
      </c>
      <c r="D21" s="43">
        <f t="shared" si="0"/>
        <v>46.01</v>
      </c>
      <c r="E21" s="43"/>
      <c r="F21" s="43">
        <v>46.01</v>
      </c>
      <c r="G21" s="43"/>
      <c r="H21" s="43"/>
      <c r="I21" s="43"/>
      <c r="J21" s="43"/>
      <c r="K21" s="43"/>
      <c r="L21" s="43"/>
      <c r="M21" s="43"/>
      <c r="N21" s="43"/>
    </row>
    <row r="22" ht="19.8" customHeight="true" spans="2:14">
      <c r="B22" s="44" t="s">
        <v>180</v>
      </c>
      <c r="C22" s="45" t="s">
        <v>181</v>
      </c>
      <c r="D22" s="43">
        <f t="shared" si="0"/>
        <v>23.03</v>
      </c>
      <c r="E22" s="43"/>
      <c r="F22" s="43">
        <v>23.03</v>
      </c>
      <c r="G22" s="43"/>
      <c r="H22" s="43"/>
      <c r="I22" s="43"/>
      <c r="J22" s="43"/>
      <c r="K22" s="43"/>
      <c r="L22" s="43"/>
      <c r="M22" s="43"/>
      <c r="N22" s="43"/>
    </row>
    <row r="23" ht="19.8" customHeight="true" spans="2:14">
      <c r="B23" s="44" t="s">
        <v>182</v>
      </c>
      <c r="C23" s="45" t="s">
        <v>183</v>
      </c>
      <c r="D23" s="43">
        <f t="shared" si="0"/>
        <v>14.95</v>
      </c>
      <c r="E23" s="43"/>
      <c r="F23" s="43">
        <v>14.95</v>
      </c>
      <c r="G23" s="43"/>
      <c r="H23" s="43"/>
      <c r="I23" s="43"/>
      <c r="J23" s="43"/>
      <c r="K23" s="43"/>
      <c r="L23" s="43"/>
      <c r="M23" s="43"/>
      <c r="N23" s="43"/>
    </row>
    <row r="24" ht="19.8" customHeight="true" spans="2:14">
      <c r="B24" s="44" t="s">
        <v>184</v>
      </c>
      <c r="C24" s="45" t="s">
        <v>185</v>
      </c>
      <c r="D24" s="43">
        <f t="shared" si="0"/>
        <v>8.04</v>
      </c>
      <c r="E24" s="43"/>
      <c r="F24" s="43">
        <v>8.04</v>
      </c>
      <c r="G24" s="43"/>
      <c r="H24" s="43"/>
      <c r="I24" s="43"/>
      <c r="J24" s="43"/>
      <c r="K24" s="43"/>
      <c r="L24" s="43"/>
      <c r="M24" s="43"/>
      <c r="N24" s="43"/>
    </row>
    <row r="25" ht="20.7" customHeight="true" spans="2:14">
      <c r="B25" s="41" t="s">
        <v>67</v>
      </c>
      <c r="C25" s="42" t="s">
        <v>19</v>
      </c>
      <c r="D25" s="43">
        <f t="shared" si="0"/>
        <v>57.4</v>
      </c>
      <c r="E25" s="43"/>
      <c r="F25" s="43">
        <v>57.4</v>
      </c>
      <c r="G25" s="43"/>
      <c r="H25" s="43"/>
      <c r="I25" s="43"/>
      <c r="J25" s="43"/>
      <c r="K25" s="43"/>
      <c r="L25" s="43"/>
      <c r="M25" s="43"/>
      <c r="N25" s="43"/>
    </row>
    <row r="26" ht="18.1" customHeight="true" spans="2:14">
      <c r="B26" s="44" t="s">
        <v>186</v>
      </c>
      <c r="C26" s="45" t="s">
        <v>187</v>
      </c>
      <c r="D26" s="43">
        <f t="shared" si="0"/>
        <v>57.4</v>
      </c>
      <c r="E26" s="43"/>
      <c r="F26" s="43">
        <v>57.4</v>
      </c>
      <c r="G26" s="43"/>
      <c r="H26" s="43"/>
      <c r="I26" s="43"/>
      <c r="J26" s="43"/>
      <c r="K26" s="43"/>
      <c r="L26" s="43"/>
      <c r="M26" s="43"/>
      <c r="N26" s="43"/>
    </row>
    <row r="27" ht="19.8" customHeight="true" spans="2:14">
      <c r="B27" s="44" t="s">
        <v>188</v>
      </c>
      <c r="C27" s="45" t="s">
        <v>189</v>
      </c>
      <c r="D27" s="43">
        <f t="shared" si="0"/>
        <v>57.4</v>
      </c>
      <c r="E27" s="43"/>
      <c r="F27" s="43">
        <v>57.4</v>
      </c>
      <c r="G27" s="43"/>
      <c r="H27" s="43"/>
      <c r="I27" s="43"/>
      <c r="J27" s="43"/>
      <c r="K27" s="43"/>
      <c r="L27" s="43"/>
      <c r="M27" s="43"/>
      <c r="N27" s="43"/>
    </row>
  </sheetData>
  <mergeCells count="14">
    <mergeCell ref="B5:C5"/>
    <mergeCell ref="B7:C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B2:N3"/>
  </mergeCells>
  <printOptions horizontalCentered="true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H20" sqref="H20"/>
    </sheetView>
  </sheetViews>
  <sheetFormatPr defaultColWidth="10" defaultRowHeight="13.5" outlineLevelCol="5"/>
  <cols>
    <col min="1" max="1" width="0.541666666666667" customWidth="true"/>
    <col min="2" max="2" width="16.2833333333333" customWidth="true"/>
    <col min="3" max="3" width="33.625" customWidth="true"/>
    <col min="4" max="4" width="17.9083333333333" customWidth="true"/>
    <col min="5" max="5" width="17.3666666666667" customWidth="true"/>
    <col min="6" max="6" width="15.4666666666667" customWidth="true"/>
  </cols>
  <sheetData>
    <row r="1" ht="16.35" customHeight="true" spans="1:2">
      <c r="A1" s="17"/>
      <c r="B1" s="18" t="s">
        <v>190</v>
      </c>
    </row>
    <row r="2" ht="16.35" customHeight="true" spans="2:6">
      <c r="B2" s="26" t="s">
        <v>191</v>
      </c>
      <c r="C2" s="26"/>
      <c r="D2" s="26"/>
      <c r="E2" s="26"/>
      <c r="F2" s="26"/>
    </row>
    <row r="3" ht="16.35" customHeight="true" spans="2:6">
      <c r="B3" s="26"/>
      <c r="C3" s="26"/>
      <c r="D3" s="26"/>
      <c r="E3" s="26"/>
      <c r="F3" s="26"/>
    </row>
    <row r="4" ht="16.35" customHeight="true" spans="2:6">
      <c r="B4" s="27"/>
      <c r="C4" s="27"/>
      <c r="D4" s="27"/>
      <c r="E4" s="27"/>
      <c r="F4" s="27"/>
    </row>
    <row r="5" ht="18.95" customHeight="true" spans="2:6">
      <c r="B5" s="27"/>
      <c r="C5" s="27"/>
      <c r="D5" s="27"/>
      <c r="E5" s="27"/>
      <c r="F5" s="37" t="s">
        <v>2</v>
      </c>
    </row>
    <row r="6" ht="31.9" customHeight="true" spans="2:6">
      <c r="B6" s="28" t="s">
        <v>77</v>
      </c>
      <c r="C6" s="28" t="s">
        <v>32</v>
      </c>
      <c r="D6" s="28" t="s">
        <v>33</v>
      </c>
      <c r="E6" s="28" t="s">
        <v>192</v>
      </c>
      <c r="F6" s="28" t="s">
        <v>193</v>
      </c>
    </row>
    <row r="7" ht="23.25" customHeight="true" spans="2:6">
      <c r="B7" s="29" t="s">
        <v>7</v>
      </c>
      <c r="C7" s="29"/>
      <c r="D7" s="30">
        <f>E7+F7</f>
        <v>1114.04</v>
      </c>
      <c r="E7" s="30">
        <f>55+879.04</f>
        <v>934.04</v>
      </c>
      <c r="F7" s="30">
        <v>180</v>
      </c>
    </row>
    <row r="8" ht="21.55" customHeight="true" spans="2:6">
      <c r="B8" s="31" t="s">
        <v>36</v>
      </c>
      <c r="C8" s="32" t="s">
        <v>14</v>
      </c>
      <c r="D8" s="33">
        <f>E8+F8</f>
        <v>859.71</v>
      </c>
      <c r="E8" s="33">
        <f>55+624.71</f>
        <v>679.71</v>
      </c>
      <c r="F8" s="33">
        <v>180</v>
      </c>
    </row>
    <row r="9" ht="20.7" customHeight="true" spans="2:6">
      <c r="B9" s="34" t="s">
        <v>194</v>
      </c>
      <c r="C9" s="35" t="s">
        <v>195</v>
      </c>
      <c r="D9" s="33">
        <f t="shared" ref="D9:D27" si="0">E9+F9</f>
        <v>856.1</v>
      </c>
      <c r="E9" s="33">
        <f>55+621.1</f>
        <v>676.1</v>
      </c>
      <c r="F9" s="33">
        <v>180</v>
      </c>
    </row>
    <row r="10" ht="20.7" customHeight="true" spans="2:6">
      <c r="B10" s="34" t="s">
        <v>196</v>
      </c>
      <c r="C10" s="35" t="s">
        <v>197</v>
      </c>
      <c r="D10" s="33">
        <f t="shared" si="0"/>
        <v>363.23</v>
      </c>
      <c r="E10" s="33">
        <v>363.23</v>
      </c>
      <c r="F10" s="33"/>
    </row>
    <row r="11" ht="20.7" customHeight="true" spans="2:6">
      <c r="B11" s="34" t="s">
        <v>198</v>
      </c>
      <c r="C11" s="35" t="s">
        <v>199</v>
      </c>
      <c r="D11" s="33">
        <f t="shared" si="0"/>
        <v>312.86</v>
      </c>
      <c r="E11" s="33">
        <f>55+257.86</f>
        <v>312.86</v>
      </c>
      <c r="F11" s="33"/>
    </row>
    <row r="12" ht="18.95" customHeight="true" spans="2:6">
      <c r="B12" s="36" t="s">
        <v>41</v>
      </c>
      <c r="C12" s="36" t="s">
        <v>42</v>
      </c>
      <c r="D12" s="33">
        <f t="shared" si="0"/>
        <v>180</v>
      </c>
      <c r="E12" s="33"/>
      <c r="F12" s="33">
        <v>180</v>
      </c>
    </row>
    <row r="13" ht="20.7" customHeight="true" spans="2:6">
      <c r="B13" s="34" t="s">
        <v>200</v>
      </c>
      <c r="C13" s="35" t="s">
        <v>201</v>
      </c>
      <c r="D13" s="33">
        <f t="shared" si="0"/>
        <v>3.61</v>
      </c>
      <c r="E13" s="33">
        <v>3.61</v>
      </c>
      <c r="F13" s="33"/>
    </row>
    <row r="14" ht="20.7" customHeight="true" spans="2:6">
      <c r="B14" s="34" t="s">
        <v>202</v>
      </c>
      <c r="C14" s="35" t="s">
        <v>203</v>
      </c>
      <c r="D14" s="33">
        <f t="shared" si="0"/>
        <v>3.61</v>
      </c>
      <c r="E14" s="33">
        <v>3.61</v>
      </c>
      <c r="F14" s="33"/>
    </row>
    <row r="15" ht="21.55" customHeight="true" spans="2:6">
      <c r="B15" s="31" t="s">
        <v>49</v>
      </c>
      <c r="C15" s="32" t="s">
        <v>16</v>
      </c>
      <c r="D15" s="33">
        <f t="shared" si="0"/>
        <v>150.92</v>
      </c>
      <c r="E15" s="33">
        <v>150.92</v>
      </c>
      <c r="F15" s="33"/>
    </row>
    <row r="16" ht="20.7" customHeight="true" spans="2:6">
      <c r="B16" s="34" t="s">
        <v>204</v>
      </c>
      <c r="C16" s="35" t="s">
        <v>205</v>
      </c>
      <c r="D16" s="33">
        <f t="shared" si="0"/>
        <v>150.92</v>
      </c>
      <c r="E16" s="33">
        <v>150.92</v>
      </c>
      <c r="F16" s="33"/>
    </row>
    <row r="17" ht="21.55" customHeight="true" spans="2:6">
      <c r="B17" s="34" t="s">
        <v>206</v>
      </c>
      <c r="C17" s="35" t="s">
        <v>207</v>
      </c>
      <c r="D17" s="33">
        <f t="shared" si="0"/>
        <v>71.48</v>
      </c>
      <c r="E17" s="33">
        <v>71.48</v>
      </c>
      <c r="F17" s="33"/>
    </row>
    <row r="18" ht="21.55" customHeight="true" spans="2:6">
      <c r="B18" s="34" t="s">
        <v>208</v>
      </c>
      <c r="C18" s="35" t="s">
        <v>209</v>
      </c>
      <c r="D18" s="33">
        <f t="shared" si="0"/>
        <v>35.74</v>
      </c>
      <c r="E18" s="33">
        <v>35.74</v>
      </c>
      <c r="F18" s="33"/>
    </row>
    <row r="19" ht="20.7" customHeight="true" spans="2:6">
      <c r="B19" s="34" t="s">
        <v>210</v>
      </c>
      <c r="C19" s="35" t="s">
        <v>211</v>
      </c>
      <c r="D19" s="33">
        <f t="shared" si="0"/>
        <v>43.7</v>
      </c>
      <c r="E19" s="33">
        <v>43.7</v>
      </c>
      <c r="F19" s="33"/>
    </row>
    <row r="20" ht="21.55" customHeight="true" spans="2:6">
      <c r="B20" s="31" t="s">
        <v>58</v>
      </c>
      <c r="C20" s="32" t="s">
        <v>18</v>
      </c>
      <c r="D20" s="33">
        <f t="shared" si="0"/>
        <v>46.01</v>
      </c>
      <c r="E20" s="33">
        <v>46.01</v>
      </c>
      <c r="F20" s="33"/>
    </row>
    <row r="21" ht="20.7" customHeight="true" spans="2:6">
      <c r="B21" s="34" t="s">
        <v>212</v>
      </c>
      <c r="C21" s="35" t="s">
        <v>213</v>
      </c>
      <c r="D21" s="33">
        <f t="shared" si="0"/>
        <v>46.01</v>
      </c>
      <c r="E21" s="33">
        <v>46.01</v>
      </c>
      <c r="F21" s="33"/>
    </row>
    <row r="22" ht="20.7" customHeight="true" spans="2:6">
      <c r="B22" s="34" t="s">
        <v>214</v>
      </c>
      <c r="C22" s="35" t="s">
        <v>215</v>
      </c>
      <c r="D22" s="33">
        <f t="shared" si="0"/>
        <v>23.03</v>
      </c>
      <c r="E22" s="33">
        <v>23.03</v>
      </c>
      <c r="F22" s="33"/>
    </row>
    <row r="23" ht="20.7" customHeight="true" spans="2:6">
      <c r="B23" s="34" t="s">
        <v>216</v>
      </c>
      <c r="C23" s="35" t="s">
        <v>217</v>
      </c>
      <c r="D23" s="33">
        <f t="shared" si="0"/>
        <v>14.95</v>
      </c>
      <c r="E23" s="33">
        <v>14.95</v>
      </c>
      <c r="F23" s="33"/>
    </row>
    <row r="24" ht="20.7" customHeight="true" spans="2:6">
      <c r="B24" s="34" t="s">
        <v>218</v>
      </c>
      <c r="C24" s="35" t="s">
        <v>219</v>
      </c>
      <c r="D24" s="33">
        <f t="shared" si="0"/>
        <v>8.04</v>
      </c>
      <c r="E24" s="33">
        <v>8.04</v>
      </c>
      <c r="F24" s="33"/>
    </row>
    <row r="25" ht="21.55" customHeight="true" spans="2:6">
      <c r="B25" s="31" t="s">
        <v>67</v>
      </c>
      <c r="C25" s="32" t="s">
        <v>19</v>
      </c>
      <c r="D25" s="33">
        <f t="shared" si="0"/>
        <v>57.4</v>
      </c>
      <c r="E25" s="33">
        <v>57.4</v>
      </c>
      <c r="F25" s="33"/>
    </row>
    <row r="26" ht="20.7" customHeight="true" spans="2:6">
      <c r="B26" s="34" t="s">
        <v>220</v>
      </c>
      <c r="C26" s="35" t="s">
        <v>221</v>
      </c>
      <c r="D26" s="33">
        <f t="shared" si="0"/>
        <v>57.4</v>
      </c>
      <c r="E26" s="33">
        <v>57.4</v>
      </c>
      <c r="F26" s="33"/>
    </row>
    <row r="27" ht="20.7" customHeight="true" spans="2:6">
      <c r="B27" s="34" t="s">
        <v>222</v>
      </c>
      <c r="C27" s="35" t="s">
        <v>223</v>
      </c>
      <c r="D27" s="33">
        <f t="shared" si="0"/>
        <v>57.4</v>
      </c>
      <c r="E27" s="33">
        <v>57.4</v>
      </c>
      <c r="F27" s="33"/>
    </row>
  </sheetData>
  <mergeCells count="2">
    <mergeCell ref="B7:C7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A1" sqref="A1"/>
    </sheetView>
  </sheetViews>
  <sheetFormatPr defaultColWidth="10" defaultRowHeight="13.5" outlineLevelRow="7"/>
  <cols>
    <col min="1" max="1" width="0.408333333333333" customWidth="true"/>
    <col min="2" max="2" width="9.225" customWidth="true"/>
    <col min="3" max="3" width="12.075" customWidth="true"/>
    <col min="4" max="4" width="11.4" customWidth="true"/>
    <col min="5" max="5" width="10.9916666666667" customWidth="true"/>
    <col min="6" max="6" width="12.2083333333333" customWidth="true"/>
    <col min="7" max="7" width="12.625" customWidth="true"/>
    <col min="8" max="8" width="11.4" customWidth="true"/>
    <col min="9" max="9" width="10.9916666666667" customWidth="true"/>
    <col min="10" max="10" width="11.125" customWidth="true"/>
    <col min="11" max="11" width="12.35" customWidth="true"/>
    <col min="12" max="13" width="11.8083333333333" customWidth="true"/>
  </cols>
  <sheetData>
    <row r="1" ht="17.25" customHeight="true" spans="1:13">
      <c r="A1" s="17"/>
      <c r="B1" s="18" t="s">
        <v>224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ht="16.35" customHeight="true" spans="2:13">
      <c r="B2" s="19" t="s">
        <v>225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ht="16.35" customHeight="true" spans="2:13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ht="16.35" customHeight="true" spans="2:13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ht="21.55" customHeight="true" spans="2:13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25" t="s">
        <v>2</v>
      </c>
    </row>
    <row r="6" ht="65.55" customHeight="true" spans="2:13">
      <c r="B6" s="20" t="s">
        <v>226</v>
      </c>
      <c r="C6" s="20" t="s">
        <v>5</v>
      </c>
      <c r="D6" s="20" t="s">
        <v>33</v>
      </c>
      <c r="E6" s="20" t="s">
        <v>151</v>
      </c>
      <c r="F6" s="20" t="s">
        <v>152</v>
      </c>
      <c r="G6" s="20" t="s">
        <v>153</v>
      </c>
      <c r="H6" s="20" t="s">
        <v>154</v>
      </c>
      <c r="I6" s="20" t="s">
        <v>155</v>
      </c>
      <c r="J6" s="20" t="s">
        <v>156</v>
      </c>
      <c r="K6" s="20" t="s">
        <v>157</v>
      </c>
      <c r="L6" s="20" t="s">
        <v>158</v>
      </c>
      <c r="M6" s="20" t="s">
        <v>159</v>
      </c>
    </row>
    <row r="7" ht="23.25" customHeight="true" spans="2:13">
      <c r="B7" s="21" t="s">
        <v>7</v>
      </c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ht="21.55" customHeight="true" spans="2:13">
      <c r="B8" s="23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</row>
  </sheetData>
  <mergeCells count="2">
    <mergeCell ref="B7:C7"/>
    <mergeCell ref="B2:M3"/>
  </mergeCells>
  <printOptions horizontalCentered="true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刘安政</cp:lastModifiedBy>
  <dcterms:created xsi:type="dcterms:W3CDTF">2024-03-23T00:12:00Z</dcterms:created>
  <dcterms:modified xsi:type="dcterms:W3CDTF">2024-03-27T15:25:00Z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